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Vorlagen\Jugend\Seminare\Abrechnung\"/>
    </mc:Choice>
  </mc:AlternateContent>
  <bookViews>
    <workbookView xWindow="0" yWindow="0" windowWidth="28800" windowHeight="12000" tabRatio="547" activeTab="1"/>
  </bookViews>
  <sheets>
    <sheet name="TN-Liste_JBM" sheetId="15" r:id="rId1"/>
    <sheet name="Antrag_JBM" sheetId="10" r:id="rId2"/>
    <sheet name="Themenschlüssel" sheetId="5" r:id="rId3"/>
    <sheet name="Auszahlungsbescheid_JBM" sheetId="16" r:id="rId4"/>
    <sheet name="Abrechnung - genaue Betraege" sheetId="17" r:id="rId5"/>
    <sheet name="Stundenzettel" sheetId="18" r:id="rId6"/>
  </sheets>
  <externalReferences>
    <externalReference r:id="rId7"/>
  </externalReferences>
  <definedNames>
    <definedName name="Kennzeichen" localSheetId="4">[1]Themenschlüssel!$A$27:$A$31</definedName>
    <definedName name="Kennzeichen">Themenschlüssel!$A$27:$A$31</definedName>
    <definedName name="Themenschwerpunkte" localSheetId="4">[1]Themenschlüssel!$A$7:$A$23</definedName>
    <definedName name="Themenschwerpunkte">Themenschlüssel!$A$7:$A$23</definedName>
  </definedNames>
  <calcPr calcId="162913"/>
</workbook>
</file>

<file path=xl/calcChain.xml><?xml version="1.0" encoding="utf-8"?>
<calcChain xmlns="http://schemas.openxmlformats.org/spreadsheetml/2006/main">
  <c r="AC8" i="10" l="1"/>
  <c r="AC9" i="10"/>
  <c r="K28" i="18" l="1"/>
  <c r="K30" i="18" s="1"/>
  <c r="L32" i="10" l="1"/>
  <c r="L33" i="10" s="1"/>
  <c r="R44" i="16"/>
  <c r="S41" i="16"/>
  <c r="J42" i="16"/>
  <c r="O41" i="16"/>
  <c r="J41" i="16"/>
  <c r="J40" i="16"/>
  <c r="K26" i="17" l="1"/>
  <c r="AA36" i="10" s="1"/>
  <c r="AA37" i="10"/>
  <c r="K20" i="17"/>
  <c r="I7" i="16"/>
  <c r="G21" i="17"/>
  <c r="G20" i="17"/>
  <c r="G19" i="17"/>
  <c r="G18" i="17"/>
  <c r="G17" i="17"/>
  <c r="G16" i="17"/>
  <c r="G15" i="17"/>
  <c r="L31" i="10" l="1"/>
  <c r="B3" i="17"/>
  <c r="B2" i="17"/>
  <c r="B32" i="17"/>
  <c r="I31" i="17"/>
  <c r="AA32" i="10" s="1"/>
  <c r="G14" i="17"/>
  <c r="G13" i="17"/>
  <c r="K12" i="17"/>
  <c r="G12" i="17"/>
  <c r="G11" i="17"/>
  <c r="G10" i="17"/>
  <c r="AA33" i="10" l="1"/>
  <c r="K31" i="17"/>
  <c r="G31" i="17"/>
  <c r="AA31" i="10" s="1"/>
  <c r="L26" i="16"/>
  <c r="L27" i="16"/>
  <c r="L25" i="16"/>
  <c r="B26" i="16"/>
  <c r="B27" i="16"/>
  <c r="B25" i="16"/>
  <c r="L22" i="16"/>
  <c r="AC7" i="10" l="1"/>
  <c r="L19" i="16"/>
  <c r="L20" i="16"/>
  <c r="L21" i="16" s="1"/>
  <c r="AA21" i="16"/>
  <c r="AA23" i="16"/>
  <c r="AA24" i="16"/>
  <c r="AA25" i="16"/>
  <c r="AA26" i="16"/>
  <c r="AA20" i="16"/>
  <c r="AA19" i="16"/>
  <c r="T36" i="16"/>
  <c r="T35" i="16"/>
  <c r="F36" i="16"/>
  <c r="F35" i="16"/>
  <c r="AA5" i="16"/>
  <c r="AA4" i="16"/>
  <c r="I8" i="16"/>
  <c r="J5" i="16"/>
  <c r="H4" i="16"/>
  <c r="AA29" i="16" l="1"/>
  <c r="AA28" i="16"/>
  <c r="L30" i="16" l="1"/>
  <c r="M18" i="10" l="1"/>
  <c r="M17" i="10"/>
  <c r="M16" i="10"/>
  <c r="M15" i="10"/>
  <c r="K18" i="10"/>
  <c r="K17" i="10"/>
  <c r="K16" i="10"/>
  <c r="K15" i="10"/>
  <c r="M23" i="10" l="1"/>
  <c r="M15" i="16" s="1"/>
  <c r="K23" i="10"/>
  <c r="K15" i="16" s="1"/>
  <c r="M16" i="16" l="1"/>
  <c r="AB28" i="10"/>
  <c r="AB16" i="16" s="1"/>
  <c r="AB27" i="10"/>
  <c r="AB15" i="16" s="1"/>
  <c r="V27" i="10"/>
  <c r="V15" i="16" s="1"/>
  <c r="I12" i="10" l="1"/>
  <c r="I11" i="10"/>
  <c r="B4" i="17" s="1"/>
  <c r="AA5" i="10"/>
  <c r="B5" i="17" s="1"/>
  <c r="J5" i="10"/>
  <c r="B10" i="18" s="1"/>
  <c r="H4" i="10"/>
  <c r="B7" i="18" s="1"/>
  <c r="AB23" i="10"/>
  <c r="Z23" i="10"/>
  <c r="AB15" i="10"/>
  <c r="AB16" i="10" s="1"/>
  <c r="AB17" i="10" s="1"/>
  <c r="AB18" i="10" s="1"/>
  <c r="AB19" i="10" s="1"/>
  <c r="Z15" i="10"/>
  <c r="Z16" i="10" s="1"/>
  <c r="Z17" i="10" s="1"/>
  <c r="Z18" i="10" s="1"/>
  <c r="Z19" i="10" s="1"/>
  <c r="T11" i="10" l="1"/>
  <c r="D4" i="17"/>
  <c r="Z24" i="10"/>
  <c r="Z12" i="16" s="1"/>
  <c r="AB24" i="10"/>
  <c r="AB12" i="16" s="1"/>
  <c r="M24" i="10"/>
  <c r="M19" i="10"/>
  <c r="M11" i="16" s="1"/>
  <c r="K19" i="10"/>
  <c r="K11" i="16" s="1"/>
  <c r="T7" i="16" l="1"/>
  <c r="T12" i="10"/>
  <c r="T8" i="16" s="1"/>
  <c r="M12" i="16"/>
  <c r="M20" i="10"/>
  <c r="S43" i="10" s="1"/>
  <c r="Z20" i="10"/>
  <c r="Z11" i="16" s="1"/>
  <c r="AB20" i="10"/>
  <c r="AB11" i="16" s="1"/>
  <c r="AA40" i="10" l="1"/>
  <c r="AA41" i="10"/>
  <c r="L42" i="10" l="1"/>
  <c r="K32" i="17" l="1"/>
  <c r="G33" i="17" s="1"/>
  <c r="AA34" i="10"/>
  <c r="AA22" i="16" s="1"/>
  <c r="AA27" i="16" s="1"/>
  <c r="AA31" i="16" s="1"/>
  <c r="AA32" i="16" s="1"/>
  <c r="AA39" i="10" l="1"/>
  <c r="AA43" i="10" s="1"/>
  <c r="L44" i="10" s="1"/>
  <c r="T43" i="10" s="1"/>
  <c r="Z51" i="10" l="1"/>
  <c r="T44" i="10"/>
</calcChain>
</file>

<file path=xl/comments1.xml><?xml version="1.0" encoding="utf-8"?>
<comments xmlns="http://schemas.openxmlformats.org/spreadsheetml/2006/main">
  <authors>
    <author>Christian Heilmeier</author>
  </authors>
  <commentList>
    <comment ref="H4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AA4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AA5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Füllt sich über Teilnehmendenliste aus.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
Mind. 1 Eingabe notwendig.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T11" authorId="0" shapeId="0">
      <text>
        <r>
          <rPr>
            <sz val="9"/>
            <color indexed="81"/>
            <rFont val="Tahoma"/>
            <family val="2"/>
          </rPr>
          <t>Bei Beginn und Ende am gleichen Tag wird ein Tag berechnet. Ab einer Nacht wird als Minimum 1 Tag angegeben.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T12" authorId="0" shapeId="0">
      <text>
        <r>
          <rPr>
            <sz val="9"/>
            <color indexed="81"/>
            <rFont val="Tahoma"/>
            <family val="2"/>
          </rPr>
          <t>Minimale Soll-Zeitstunden basierend auf der minimalen Dauer in Tagen.</t>
        </r>
      </text>
    </comment>
    <comment ref="B14" authorId="0" shapeId="0">
      <text>
        <r>
          <rPr>
            <sz val="9"/>
            <color indexed="81"/>
            <rFont val="Tahoma"/>
            <family val="2"/>
          </rPr>
          <t>Füllt sich über Teilnehmendenliste aus.</t>
        </r>
      </text>
    </comment>
    <comment ref="M24" authorId="0" shapeId="0">
      <text>
        <r>
          <rPr>
            <sz val="9"/>
            <color indexed="81"/>
            <rFont val="Tahoma"/>
            <family val="2"/>
          </rPr>
          <t>Auf einen Betreuer dürfen höchstens 20 Teilnehmende fallen. Wird das überschritten, so wird das Prüffeld auf rot gesetzt.</t>
        </r>
      </text>
    </comment>
    <comment ref="L32" authorId="0" shapeId="0">
      <text>
        <r>
          <rPr>
            <sz val="9"/>
            <color indexed="81"/>
            <rFont val="Tahoma"/>
            <family val="2"/>
          </rPr>
          <t>Freiwillige (d.h. unentgeltliche) Arbeitsleistungen sind durch Stundenzettel nachzuweisen. Unentgeltliche Sachleistungen sind bis zur Höhe von 80 % der angemessenen Unternehmerpreise zuwendungsfähig.</t>
        </r>
      </text>
    </comment>
    <comment ref="B40" authorId="0" shapeId="0">
      <text>
        <r>
          <rPr>
            <sz val="9"/>
            <color indexed="81"/>
            <rFont val="Tahoma"/>
            <family val="2"/>
          </rPr>
          <t>je nach vertraglicher Vereinbarung</t>
        </r>
      </text>
    </comment>
    <comment ref="L44" authorId="0" shapeId="0">
      <text>
        <r>
          <rPr>
            <sz val="9"/>
            <color indexed="81"/>
            <rFont val="Tahoma"/>
            <family val="2"/>
          </rPr>
          <t>Muss größer 0 sein, ansonsten ist die Maßnahme nicht förderfähig.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Bagatellgrenze</t>
        </r>
        <r>
          <rPr>
            <sz val="9"/>
            <color indexed="81"/>
            <rFont val="Tahoma"/>
            <family val="2"/>
          </rPr>
          <t xml:space="preserve"> 
Gefördert werden nur Maßnahmen, bei denen sich mindestens eine Zuwendung in Höhe von 200 € ergibt.
</t>
        </r>
        <r>
          <rPr>
            <b/>
            <sz val="9"/>
            <color indexed="81"/>
            <rFont val="Tahoma"/>
            <family val="2"/>
          </rPr>
          <t>Höhe der Zuwendung</t>
        </r>
        <r>
          <rPr>
            <sz val="9"/>
            <color indexed="81"/>
            <rFont val="Tahoma"/>
            <family val="2"/>
          </rPr>
          <t xml:space="preserve">
Die Zuwendung beträgt bis zu 70 % der zuwendungsfähigen und angemessenen Ausgaben. Die Zuwendung darf den Fehlbetrag nicht überschreiten.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Kriterium für Vollständigkeits- und Vorprüfung auf Richtigkeit.</t>
        </r>
      </text>
    </comment>
    <comment ref="B50" authorId="0" shapeId="0">
      <text>
        <r>
          <rPr>
            <sz val="9"/>
            <color indexed="81"/>
            <rFont val="Tahoma"/>
            <family val="2"/>
          </rPr>
          <t>Kriterien für Vollständigkeits- und Vorprüfung auf Richtigkeit, wobei k) optional ist.</t>
        </r>
      </text>
    </comment>
  </commentList>
</comments>
</file>

<file path=xl/sharedStrings.xml><?xml version="1.0" encoding="utf-8"?>
<sst xmlns="http://schemas.openxmlformats.org/spreadsheetml/2006/main" count="562" uniqueCount="390">
  <si>
    <t>Raummieten</t>
  </si>
  <si>
    <t>Honorare</t>
  </si>
  <si>
    <t>Ausgaben</t>
  </si>
  <si>
    <t>18 bis unter 27 Jahre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</si>
  <si>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</si>
  <si>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</si>
  <si>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</si>
  <si>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</si>
  <si>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</si>
  <si>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</si>
  <si>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</si>
  <si>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</si>
  <si>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</si>
  <si>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</si>
  <si>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</si>
  <si>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</si>
  <si>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</si>
  <si>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</si>
  <si>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</si>
  <si>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</si>
  <si>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</si>
  <si>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Bayerischer Jugendring</t>
  </si>
  <si>
    <t>Erläuterungen zum Tabellenblatt "Anträge", Spalte "H", Themenschwerpunkt</t>
  </si>
  <si>
    <t>Sonstige</t>
  </si>
  <si>
    <t>Kein festgelegter Schwerpunkt</t>
  </si>
  <si>
    <t>Themenschwerpunkt</t>
  </si>
  <si>
    <t xml:space="preserve">Schlüssel </t>
  </si>
  <si>
    <t>Bemerkung</t>
  </si>
  <si>
    <t>Honorarkräfte</t>
  </si>
  <si>
    <t>45 Jahre und älter</t>
  </si>
  <si>
    <t>27 bis unter 45 Jahre</t>
  </si>
  <si>
    <t>unter 16 Jahre</t>
  </si>
  <si>
    <t>Vorbereitungs- und Organisationskosten</t>
  </si>
  <si>
    <t>Versicherungen</t>
  </si>
  <si>
    <t>PLZ d. Antragsstellers</t>
  </si>
  <si>
    <t>Antragssteller_in</t>
  </si>
  <si>
    <t>TN-Auflistungen</t>
  </si>
  <si>
    <t>Einnahmen</t>
  </si>
  <si>
    <t>Betrag</t>
  </si>
  <si>
    <t>Unentgeltliche Sachleistung (Euro)</t>
  </si>
  <si>
    <t>Fahrtkosten</t>
  </si>
  <si>
    <t>Verpflegung/Übernachtung</t>
  </si>
  <si>
    <t>Kinderbetreuung/Assistenz</t>
  </si>
  <si>
    <t>Arbeits- und Hilfsmittel</t>
  </si>
  <si>
    <t>Summe</t>
  </si>
  <si>
    <t>Freiwillige Arbeitsleistung</t>
  </si>
  <si>
    <t>unentgeltliche Sachleistungen</t>
  </si>
  <si>
    <t>Fehlbetrag</t>
  </si>
  <si>
    <t>ANTRAG</t>
  </si>
  <si>
    <t>a)</t>
  </si>
  <si>
    <t>b)</t>
  </si>
  <si>
    <t>c)</t>
  </si>
  <si>
    <t>d)</t>
  </si>
  <si>
    <t>Themenschwerpunkte</t>
  </si>
  <si>
    <t>e)</t>
  </si>
  <si>
    <t>(bis zu drei Nennungen)</t>
  </si>
  <si>
    <t>Bitte bestätigen:</t>
  </si>
  <si>
    <t>Zeitstunden erreicht?</t>
  </si>
  <si>
    <t>Teilnehmende 18 bis unter 27 Jahre</t>
  </si>
  <si>
    <t>Teilnehmer gesamt</t>
  </si>
  <si>
    <t>16 bis unter 18 Jahre</t>
  </si>
  <si>
    <t>bis 45 Jahre</t>
  </si>
  <si>
    <t>Mitarbeit von sonstigen pädagogisch tätigen Personen</t>
  </si>
  <si>
    <t>Ort der Maßnahme (PLZ)</t>
  </si>
  <si>
    <t>Freiwillige Arbeitsleistungen (Std.)</t>
  </si>
  <si>
    <t>Sonstige Zuschüsse</t>
  </si>
  <si>
    <t>Herkunft</t>
  </si>
  <si>
    <t>Bezeichnung d. Maßnahme</t>
  </si>
  <si>
    <t>Natur- und umweltbezogene Schwerpunkte</t>
  </si>
  <si>
    <t>z.B. Tierschutz, Umweltschutz, Mülltrennung, Aufforstung</t>
  </si>
  <si>
    <t>Handwerklich-technische Schwerpunkte</t>
  </si>
  <si>
    <t>z.B. Elektronik-, Metall- und Holzarbeiten</t>
  </si>
  <si>
    <t>Rettungs- und Hilfstechniken</t>
  </si>
  <si>
    <t>z.B. Umgangmit Rettungsgerät, technische und medizinische Hilfeleistungen, Erste-Hilfe-Kurse,feuerwehrtechnische Übungen</t>
  </si>
  <si>
    <t xml:space="preserve">z.B. Themen wie Inklusion, Integration,Migration, Berufsorientierung, Rechtsextremismus,( Trans- ) Gender, Sexualität, Aufklärung, Religion im Rahmen von Diskussionsrunden, Exkursionen o. Ä. </t>
  </si>
  <si>
    <t>z.B. Umgang und Nutzung von Medien, wie PC, Konsolen, digitale Medien, Handy, Video &amp; Foto oder pädagogische Arbeit und Aufklärungsangebote zu digitalen Medien, Blogs, Webseiten, Computer- und Netzwerkspiele, Hardware</t>
  </si>
  <si>
    <t xml:space="preserve">Hauswirtschaftliche Schwerpunkte </t>
  </si>
  <si>
    <t>z.B. Kochen, Backen, Ernährungsfragen</t>
  </si>
  <si>
    <t>Jugendkulturelle und künstlerisch kreative Schwerpunkte</t>
  </si>
  <si>
    <t>z.B. Basteln, Kunst bzw. künstlerisches Gestalten, Musik, Tanz, Theater, Konzerte, Discos</t>
  </si>
  <si>
    <t>Spielbezogene Schwerpunkte</t>
  </si>
  <si>
    <t>z.B. Gesellschaftsspiele, Gruppenspiele, Outdoorgames;nicht gemeint sind Computer- und Onlinespiele, diese sind unter 05 anzugeben</t>
  </si>
  <si>
    <t>Sportbezogene Schwerpunkte</t>
  </si>
  <si>
    <t>z.B. Klettern, Tanzsport, Turniere, Fußballcamps, Selbstverteidigungskurse</t>
  </si>
  <si>
    <t>Schwerpunkte im Bereich der Traditions- und Brauchtumspflege</t>
  </si>
  <si>
    <t xml:space="preserve"> z. B. Karneval/Fastnacht/Fasching, Trachten</t>
  </si>
  <si>
    <t>Schwerpunkte im Bereich der Didaktik und Methodik</t>
  </si>
  <si>
    <t>trifft bei AEJ immer zu  (z.B. Juleica-Kurse)</t>
  </si>
  <si>
    <t>Geschlechtsdifferenzierte Schwerpunkte</t>
  </si>
  <si>
    <t>z.B. Angebote zur sexuellen Orientierung und geschlechtlichen Identität einschl. der Themen Aufklärung und Sexualität</t>
  </si>
  <si>
    <t>Schulbegleitende Angebotsschwerpunkte</t>
  </si>
  <si>
    <t>kommt in der Jugendarbeit nicht vor ( z.B. Hausaufgabenbetreuung, Lerngruppen )</t>
  </si>
  <si>
    <t>Beratungen</t>
  </si>
  <si>
    <t>kommt hier nicht vor (bewusst initiierte Beratungsgespräche, nicht gemeint sind spontane „Ratgebergespräche“ im normalen Alltag des Angebots)</t>
  </si>
  <si>
    <t>Auseinandersetzung mit dem Thema Gewalt und Gewaltprävention</t>
  </si>
  <si>
    <t>(einschließlich sexueller Gewalt)</t>
  </si>
  <si>
    <t>Medien (-pädagogische) Schwerpunkte</t>
  </si>
  <si>
    <t>männl.</t>
  </si>
  <si>
    <t>weibl.</t>
  </si>
  <si>
    <t>Ehrenamtlich/pädagog. tätige Personen</t>
  </si>
  <si>
    <t>Praktikanten</t>
  </si>
  <si>
    <t>Haupt-/Nebenberuflich tätige Personen</t>
  </si>
  <si>
    <t>€</t>
  </si>
  <si>
    <t>Eigenanteil (10% der Barausgaben)</t>
  </si>
  <si>
    <t>Sonst. Personen</t>
  </si>
  <si>
    <t>Teilnehmergebühren gesamt</t>
  </si>
  <si>
    <t>Kennziffer</t>
  </si>
  <si>
    <t>€ oder Std.</t>
  </si>
  <si>
    <t>Die Überweisung des Zuschusses soll auf folgende Bankverbindung erfolgen:</t>
  </si>
  <si>
    <t>Kontoinhaber:</t>
  </si>
  <si>
    <t>IBAN:</t>
  </si>
  <si>
    <t>Geldinstitut:</t>
  </si>
  <si>
    <t>BIC:</t>
  </si>
  <si>
    <t>(Gesellschafts-)polit., histor., arbeitsweltbez., interkult., weltansch., relig. Schwerpunkte</t>
  </si>
  <si>
    <t>Anhänge</t>
  </si>
  <si>
    <t>Programm, bestehen aus:</t>
  </si>
  <si>
    <t>Zielsetzung (ggf. Teilziele) der Maßnahme</t>
  </si>
  <si>
    <t>Tatsächlicher Zeitablauf</t>
  </si>
  <si>
    <t>den jeweiligen Inhalten</t>
  </si>
  <si>
    <t>den angewandten Methoden</t>
  </si>
  <si>
    <t>Teilnehmerliste</t>
  </si>
  <si>
    <t>(inkl. Referenten/verantw. Mitarbeiter usw.)</t>
  </si>
  <si>
    <t>Liste der betreuten Kinder und der im Rahmen</t>
  </si>
  <si>
    <t xml:space="preserve"> der Kinderbetreuung und die Assistenz bei</t>
  </si>
  <si>
    <t>Teilnehmenden mit Behinderung Anwesenden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</si>
  <si>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</si>
  <si>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</si>
  <si>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</si>
  <si>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</si>
  <si>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</si>
  <si>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</si>
  <si>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</si>
  <si>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</si>
  <si>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</si>
  <si>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o)</t>
  </si>
  <si>
    <t>Beginn (dd.mm.yy)</t>
  </si>
  <si>
    <t>Ende (dd.mm.yy)</t>
  </si>
  <si>
    <t>Referierende/
Pädagog. tätige Personen</t>
  </si>
  <si>
    <t>Status</t>
  </si>
  <si>
    <t>Datum:</t>
  </si>
  <si>
    <t>rechtsverbindliche Unterschrift:</t>
  </si>
  <si>
    <t>Vom Landsverband/Bezirksjugendring auszufüllen:</t>
  </si>
  <si>
    <t>Gesamtzahl der förderfähigen Personen</t>
  </si>
  <si>
    <t>Zahl der förderfähigen Stunden/Tage</t>
  </si>
  <si>
    <t>Zuschuss nach Prozentförderung</t>
  </si>
  <si>
    <t>Der Förderbedingungen entsprechend wird ein Zuschuss in Höhe von</t>
  </si>
  <si>
    <t>zugeteilt.</t>
  </si>
  <si>
    <t>Datum</t>
  </si>
  <si>
    <t>Unterschrift</t>
  </si>
  <si>
    <t>Hinweis für den Antragsteller:</t>
  </si>
  <si>
    <t>Förderung von Jugendbildungsmaßnahmen in der Jugendarbeit aus Mitteln des Kinder- und Jugendprogramms der Bayerischen Staatsregierung</t>
  </si>
  <si>
    <t>Betrag verr. mit Stundensatz:</t>
  </si>
  <si>
    <t>offene Einladung</t>
  </si>
  <si>
    <t>p)</t>
  </si>
  <si>
    <t>Teilnehmendenliste</t>
  </si>
  <si>
    <t>Antragsteller:</t>
  </si>
  <si>
    <t>Bezeichnung der Maßnahme:</t>
  </si>
  <si>
    <t>Ort der Maßnahme (PLZ):</t>
  </si>
  <si>
    <t>Beginn am:</t>
  </si>
  <si>
    <t>Ende am:</t>
  </si>
  <si>
    <t>Nr.</t>
  </si>
  <si>
    <t>Zuname, Vorname</t>
  </si>
  <si>
    <t>Alter</t>
  </si>
  <si>
    <t>PLZ, Wohnort</t>
  </si>
  <si>
    <t>Kennz. (s.u.)</t>
  </si>
  <si>
    <t>eigenhändige Unterschrift</t>
  </si>
  <si>
    <t>A. Referenten/verantwortliche Personen</t>
  </si>
  <si>
    <t>B. Teilnehmer_innen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</si>
  <si>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</si>
  <si>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</si>
  <si>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</si>
  <si>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</si>
  <si>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</si>
  <si>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</si>
  <si>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</si>
  <si>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</si>
  <si>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</si>
  <si>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</si>
  <si>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</si>
  <si>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</si>
  <si>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</si>
  <si>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</si>
  <si>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</si>
  <si>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</si>
  <si>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</si>
  <si>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</si>
  <si>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</si>
  <si>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</si>
  <si>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</si>
  <si>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</si>
  <si>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</si>
  <si>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</si>
  <si>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</si>
  <si>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</si>
  <si>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</si>
  <si>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</si>
  <si>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</si>
  <si>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</si>
  <si>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</si>
  <si>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</si>
  <si>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</si>
  <si>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</si>
  <si>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</si>
  <si>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</si>
  <si>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</si>
  <si>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</si>
  <si>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</si>
  <si>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</si>
  <si>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</si>
  <si>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</si>
  <si>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</si>
  <si>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</si>
  <si>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</si>
  <si>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</si>
  <si>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</si>
  <si>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</si>
  <si>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</si>
  <si>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</si>
  <si>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</si>
  <si>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</si>
  <si>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</si>
  <si>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</si>
  <si>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</si>
  <si>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</si>
  <si>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18 - &lt;27</t>
  </si>
  <si>
    <t>m</t>
  </si>
  <si>
    <t>w</t>
  </si>
  <si>
    <t>Dauer (Tage) mind.</t>
  </si>
  <si>
    <t>Soll-Zeitstunden (mind.)</t>
  </si>
  <si>
    <t>BT</t>
  </si>
  <si>
    <t>EA</t>
  </si>
  <si>
    <t>HA</t>
  </si>
  <si>
    <t>HO</t>
  </si>
  <si>
    <t>PR</t>
  </si>
  <si>
    <t>SO</t>
  </si>
  <si>
    <t>Kennzeichen:</t>
  </si>
  <si>
    <t>max. Zuschuss</t>
  </si>
  <si>
    <r>
      <rPr>
        <b/>
        <sz val="11"/>
        <color theme="1"/>
        <rFont val="Calibri"/>
        <family val="2"/>
        <scheme val="minor"/>
      </rPr>
      <t>EA</t>
    </r>
    <r>
      <rPr>
        <sz val="11"/>
        <color theme="1"/>
        <rFont val="Calibri"/>
        <family val="2"/>
        <scheme val="minor"/>
      </rPr>
      <t xml:space="preserve"> (ehrenamtlich. MA), </t>
    </r>
    <r>
      <rPr>
        <b/>
        <sz val="11"/>
        <color theme="1"/>
        <rFont val="Calibri"/>
        <family val="2"/>
        <scheme val="minor"/>
      </rPr>
      <t>HA</t>
    </r>
    <r>
      <rPr>
        <sz val="11"/>
        <color theme="1"/>
        <rFont val="Calibri"/>
        <family val="2"/>
        <scheme val="minor"/>
      </rPr>
      <t xml:space="preserve"> (haupt-/nebenberuflicher MA), </t>
    </r>
    <r>
      <rPr>
        <b/>
        <sz val="11"/>
        <color theme="1"/>
        <rFont val="Calibri"/>
        <family val="2"/>
        <scheme val="minor"/>
      </rPr>
      <t>HO</t>
    </r>
    <r>
      <rPr>
        <sz val="11"/>
        <color theme="1"/>
        <rFont val="Calibri"/>
        <family val="2"/>
        <scheme val="minor"/>
      </rPr>
      <t xml:space="preserve"> (Honorarkraft), </t>
    </r>
    <r>
      <rPr>
        <b/>
        <sz val="11"/>
        <color theme="1"/>
        <rFont val="Calibri"/>
        <family val="2"/>
        <scheme val="minor"/>
      </rPr>
      <t>PR</t>
    </r>
    <r>
      <rPr>
        <sz val="11"/>
        <color theme="1"/>
        <rFont val="Calibri"/>
        <family val="2"/>
        <scheme val="minor"/>
      </rPr>
      <t xml:space="preserve"> (Praktikant), </t>
    </r>
    <r>
      <rPr>
        <b/>
        <sz val="11"/>
        <color theme="1"/>
        <rFont val="Calibri"/>
        <family val="2"/>
        <scheme val="minor"/>
      </rPr>
      <t>SO</t>
    </r>
    <r>
      <rPr>
        <sz val="11"/>
        <color theme="1"/>
        <rFont val="Calibri"/>
        <family val="2"/>
        <scheme val="minor"/>
      </rPr>
      <t xml:space="preserve"> (sonstige)</t>
    </r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</si>
  <si>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</si>
  <si>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</si>
  <si>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</si>
  <si>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</si>
  <si>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</si>
  <si>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</si>
  <si>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</si>
  <si>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</si>
  <si>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</si>
  <si>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</si>
  <si>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</si>
  <si>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</si>
  <si>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</si>
  <si>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</si>
  <si>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</si>
  <si>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</si>
  <si>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</si>
  <si>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</si>
  <si>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</si>
  <si>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</si>
  <si>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</si>
  <si>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</si>
  <si>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</si>
  <si>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</si>
  <si>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</si>
  <si>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</si>
  <si>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</si>
  <si>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</si>
  <si>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</si>
  <si>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</si>
  <si>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</si>
  <si>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</si>
  <si>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</si>
  <si>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</si>
  <si>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</si>
  <si>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</si>
  <si>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</si>
  <si>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</si>
  <si>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</si>
  <si>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</si>
  <si>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</si>
  <si>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</si>
  <si>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</si>
  <si>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</si>
  <si>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Fördersatz:</t>
  </si>
  <si>
    <t>Teilnehmende bis unter 10 Jahre</t>
  </si>
  <si>
    <t>Teilnhemende 10 bis unter 14 Jahre</t>
  </si>
  <si>
    <t>Teilnehmende 14 bis unter 18 Jahre</t>
  </si>
  <si>
    <t>&lt;10</t>
  </si>
  <si>
    <t>10 - &lt;14</t>
  </si>
  <si>
    <t>14 - &lt;18</t>
  </si>
  <si>
    <t>x</t>
  </si>
  <si>
    <t>Auszahlungsbescheid</t>
  </si>
  <si>
    <t>Dauer (Tage) min.</t>
  </si>
  <si>
    <t>Soll-Zeitstunden (min.)</t>
  </si>
  <si>
    <t>91443, Scheinfeld</t>
  </si>
  <si>
    <t>91459, Markt Erlbach</t>
  </si>
  <si>
    <t>91052, Erlangen</t>
  </si>
  <si>
    <t>DE83762510200225145903</t>
  </si>
  <si>
    <t>Sparkasse Neustadt/Aisch - Bad Windsheim</t>
  </si>
  <si>
    <t>BYLADEM1NEA</t>
  </si>
  <si>
    <t>Keller, Karl</t>
  </si>
  <si>
    <t>DLRG-Jugend Bezirk/Gliederung XY</t>
  </si>
  <si>
    <t>Ökologie</t>
  </si>
  <si>
    <t>Schneider, Simone</t>
  </si>
  <si>
    <t>Lindner, Leon</t>
  </si>
  <si>
    <t>Teilnehmer 1</t>
  </si>
  <si>
    <t xml:space="preserve">93354 Siegenburg </t>
  </si>
  <si>
    <t>Teilnehmer 2</t>
  </si>
  <si>
    <t>92224 Amberg</t>
  </si>
  <si>
    <t>Teilnehmer 3</t>
  </si>
  <si>
    <t>91452 Wilhermsdorf</t>
  </si>
  <si>
    <t>Teilnehmer 4</t>
  </si>
  <si>
    <t>91617 Oberdachstetten</t>
  </si>
  <si>
    <t>Teilnehmer 5</t>
  </si>
  <si>
    <t>91785 Pleinfeld</t>
  </si>
  <si>
    <t>Teilnehmer 6</t>
  </si>
  <si>
    <t>83734 Hausham</t>
  </si>
  <si>
    <t>Teilnehmer 7</t>
  </si>
  <si>
    <t>83700 Rottach Egern</t>
  </si>
  <si>
    <t>Teilnehmer 8</t>
  </si>
  <si>
    <t>Teilnehmer 9</t>
  </si>
  <si>
    <t>91781 Weißenburg in Bayern</t>
  </si>
  <si>
    <t>Teilnehmer 10</t>
  </si>
  <si>
    <t>Teilnehmer 11</t>
  </si>
  <si>
    <t>Teilnehmer 12</t>
  </si>
  <si>
    <t>Teilnehmer 13</t>
  </si>
  <si>
    <t>Teilnehmer 14</t>
  </si>
  <si>
    <t>92353 Postbauer -Heng</t>
  </si>
  <si>
    <t>91154 Roth</t>
  </si>
  <si>
    <t>Teilnehmer 15</t>
  </si>
  <si>
    <t>Teilnehmer 16</t>
  </si>
  <si>
    <t>Teilnehmer 17</t>
  </si>
  <si>
    <t>Teilnehmer 18</t>
  </si>
  <si>
    <t>Teilnehmer 19</t>
  </si>
  <si>
    <t>Teilnehmer 20</t>
  </si>
  <si>
    <t>Abrechnung</t>
  </si>
  <si>
    <t>MBM</t>
  </si>
  <si>
    <t>Bezeichnung:</t>
  </si>
  <si>
    <t>Datum: von/bis</t>
  </si>
  <si>
    <t>PLZ Ort:</t>
  </si>
  <si>
    <t>TN-Beitrag</t>
  </si>
  <si>
    <t>Verpflegung/ÜN</t>
  </si>
  <si>
    <t>Raum/Hon/Arbmit.</t>
  </si>
  <si>
    <t>Personen</t>
  </si>
  <si>
    <t>km</t>
  </si>
  <si>
    <t>Pauschale</t>
  </si>
  <si>
    <t>Bezeichnung</t>
  </si>
  <si>
    <t>Raummieten:</t>
  </si>
  <si>
    <t>Raummiete</t>
  </si>
  <si>
    <t>SUMME:</t>
  </si>
  <si>
    <t>Honorare:</t>
  </si>
  <si>
    <t>Arbeitsmittel:</t>
  </si>
  <si>
    <t>Materialtransport Bus</t>
  </si>
  <si>
    <t>Ein.-Gesamt:</t>
  </si>
  <si>
    <t>Ausgaben Gesamt:</t>
  </si>
  <si>
    <t>Fehlbetrag:</t>
  </si>
  <si>
    <t>20x80€</t>
  </si>
  <si>
    <t>Zusatzverpflegung</t>
  </si>
  <si>
    <t>Seminarmappen 23*2,50€</t>
  </si>
  <si>
    <t>TN X Bahnticket</t>
  </si>
  <si>
    <t>TN 10</t>
  </si>
  <si>
    <t>TN 11</t>
  </si>
  <si>
    <t>TN 12</t>
  </si>
  <si>
    <t>TN 13</t>
  </si>
  <si>
    <t>TN 14</t>
  </si>
  <si>
    <t>TN 2</t>
  </si>
  <si>
    <t>TN 1 + 2 MF</t>
  </si>
  <si>
    <t>TN 3 + 3 MF</t>
  </si>
  <si>
    <t>TN 9</t>
  </si>
  <si>
    <t>TN 15</t>
  </si>
  <si>
    <t>TN 16 + 2 MF</t>
  </si>
  <si>
    <t>TN 19 + 1 MF</t>
  </si>
  <si>
    <t>Vorbereitungs- und Organisationskosten:</t>
  </si>
  <si>
    <t>Vor- und Nachbereitungstreffen</t>
  </si>
  <si>
    <t>Leihgebühr Material + Technik</t>
  </si>
  <si>
    <t>DLRG-Jugend Bezirk XY/Gliederung XY</t>
  </si>
  <si>
    <t xml:space="preserve">Zum Verwendungsnachweis
AEJ / JBM
</t>
  </si>
  <si>
    <r>
      <t>Stundenzettel</t>
    </r>
    <r>
      <rPr>
        <b/>
        <sz val="8"/>
        <color rgb="FF595959"/>
        <rFont val="Arial"/>
        <family val="2"/>
      </rPr>
      <t xml:space="preserve"> (freiwillige Arbeitsleistungen)</t>
    </r>
  </si>
  <si>
    <t>Antragsteller</t>
  </si>
  <si>
    <t>Name/ Anschrift</t>
  </si>
  <si>
    <t>Bezeichnung der Maßnahme</t>
  </si>
  <si>
    <t>Name</t>
  </si>
  <si>
    <t>Art der Arbeitsleistung (Stichworte)</t>
  </si>
  <si>
    <t>geleistete Std</t>
  </si>
  <si>
    <t>Summe Std</t>
  </si>
  <si>
    <t>zuwendungsfähiger 
Betrag</t>
  </si>
  <si>
    <t>Ort/ Datum</t>
  </si>
  <si>
    <t>Stempel/ Unterschrift</t>
  </si>
  <si>
    <t>Lfd. Antrags-Nr. LV</t>
  </si>
  <si>
    <t>ÜN+Verpflegung 20+3</t>
  </si>
  <si>
    <t>jbm-_ _-20_ 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</si>
</sst>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.0\ &quot;Std.&quot;"/>
    <numFmt numFmtId="166" formatCode="0.0"/>
    <numFmt numFmtId="167" formatCode="dd/mm/yy;@"/>
    <numFmt numFmtId="168" formatCode="0.00\ &quot;€/Std.&quot;"/>
    <numFmt numFmtId="169" formatCode="#,##0.00\ &quot;€&quot;"/>
    <numFmt numFmtId="170" formatCode="_-* #,##0.00\ &quot;DM&quot;_-;\-* #,##0.00\ &quot;DM&quot;_-;_-* &quot;-&quot;??\ &quot;DM&quot;_-;_-@_-"/>
    <numFmt numFmtId="171" formatCode="dd/mm/yy"/>
    <numFmt numFmtId="172" formatCode="#,##0.00\ &quot;DM&quot;;\-#,##0.00\ &quot;DM&quot;"/>
    <numFmt numFmtId="173" formatCode="#,##0.00\ [$€-1]"/>
    <numFmt numFmtId="174" formatCode="#,##0.00\ [$€-1];\-#,##0.00\ [$€-1]"/>
    <numFmt numFmtId="175" formatCode="_-* #,##0.00\ [$€-1]_-;\-* #,##0.00\ [$€-1]_-;_-* &quot;-&quot;??\ [$€-1]_-"/>
    <numFmt numFmtId="176" formatCode="_-* #,##0.00\ [$€]_-;\-* #,##0.00\ [$€]_-;_-* &quot;-&quot;??\ [$€]_-;_-@_-"/>
  </numFmts>
  <fonts count="53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Batang"/>
      <family val="1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11"/>
      <color rgb="FFFFFF99"/>
      <name val="Calibri"/>
      <family val="2"/>
      <scheme val="minor"/>
    </font>
    <font>
      <sz val="10"/>
      <color rgb="FFFFFF9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1"/>
      <color rgb="FF595959"/>
      <name val="Arial"/>
      <family val="2"/>
    </font>
    <font>
      <b/>
      <sz val="8"/>
      <color rgb="FF595959"/>
      <name val="Arial"/>
      <family val="2"/>
    </font>
    <font>
      <sz val="10"/>
      <color theme="1"/>
      <name val="Arial"/>
      <family val="2"/>
    </font>
    <font>
      <sz val="9"/>
      <color rgb="FF595959"/>
      <name val="Arial"/>
      <family val="2"/>
    </font>
    <font>
      <sz val="10.5"/>
      <name val="Arial"/>
      <family val="2"/>
    </font>
    <font>
      <b/>
      <u/>
      <sz val="10"/>
      <color rgb="FF595959"/>
      <name val="Arial"/>
      <family val="2"/>
    </font>
    <font>
      <b/>
      <u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7.5"/>
      <name val="Arial"/>
      <family val="2"/>
    </font>
    <font>
      <sz val="6.5"/>
      <color rgb="FF595959"/>
      <name val="Arial"/>
      <family val="2"/>
    </font>
    <font>
      <sz val="6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AEAEA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/>
      <top/>
      <bottom style="thin">
        <color rgb="FF595959"/>
      </bottom>
      <diagonal/>
    </border>
  </borders>
  <cellStyleXfs count="10">
    <xf numFmtId="0" fontId="0" fillId="0" borderId="0">
      <protection locked="0"/>
    </xf>
    <xf numFmtId="9" fontId="29" fillId="0" borderId="0" applyFont="0" applyFill="0" applyBorder="0" applyAlignment="0" applyProtection="0"/>
    <xf numFmtId="0" fontId="32" fillId="0" borderId="0"/>
    <xf numFmtId="170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</cellStyleXfs>
  <cellXfs count="424">
    <xf numFmtId="0" fontId="0" fillId="0" borderId="0" xfId="0">
      <protection locked="0"/>
    </xf>
    <xf numFmtId="0" fontId="2" fillId="0" borderId="0" xfId="0" applyFont="1">
      <protection locked="0"/>
    </xf>
    <xf numFmtId="0" fontId="1" fillId="0" borderId="0" xfId="0" applyFont="1">
      <protection locked="0"/>
    </xf>
    <xf numFmtId="0" fontId="3" fillId="0" borderId="0" xfId="0" applyFont="1">
      <protection locked="0"/>
    </xf>
    <xf numFmtId="0" fontId="5" fillId="0" borderId="0" xfId="0" applyFont="1">
      <protection locked="0"/>
    </xf>
    <xf numFmtId="0" fontId="4" fillId="0" borderId="1" xfId="0" applyFont="1" applyBorder="1" applyAlignment="1">
      <alignment vertical="center" wrapText="1"/>
      <protection locked="0"/>
    </xf>
    <xf numFmtId="0" fontId="6" fillId="0" borderId="1" xfId="0" applyFont="1" applyBorder="1" applyAlignment="1">
      <alignment vertical="center" wrapText="1"/>
      <protection locked="0"/>
    </xf>
    <xf numFmtId="0" fontId="7" fillId="0" borderId="1" xfId="0" applyFont="1" applyBorder="1" applyAlignment="1">
      <alignment vertical="center" wrapText="1"/>
      <protection locked="0"/>
    </xf>
    <xf numFmtId="49" fontId="5" fillId="0" borderId="1" xfId="0" applyNumberFormat="1" applyFont="1" applyBorder="1" applyAlignment="1">
      <alignment horizontal="center" vertical="center"/>
      <protection locked="0"/>
    </xf>
    <xf numFmtId="49" fontId="5" fillId="2" borderId="1" xfId="0" applyNumberFormat="1" applyFont="1" applyFill="1" applyBorder="1" applyAlignment="1">
      <alignment horizontal="center" vertical="center"/>
      <protection locked="0"/>
    </xf>
    <xf numFmtId="0" fontId="7" fillId="2" borderId="1" xfId="0" applyFont="1" applyFill="1" applyBorder="1" applyAlignment="1">
      <alignment vertical="center" wrapText="1"/>
      <protection locked="0"/>
    </xf>
    <xf numFmtId="0" fontId="4" fillId="2" borderId="1" xfId="0" applyFont="1" applyFill="1" applyBorder="1" applyAlignment="1">
      <alignment vertical="center" wrapText="1"/>
      <protection locked="0"/>
    </xf>
    <xf numFmtId="0" fontId="12" fillId="4" borderId="0" xfId="0" applyFont="1" applyFill="1" applyBorder="1" applyAlignment="1">
      <protection locked="0"/>
    </xf>
    <xf numFmtId="0" fontId="12" fillId="4" borderId="0" xfId="0" applyFont="1" applyFill="1" applyBorder="1">
      <protection locked="0"/>
    </xf>
    <xf numFmtId="0" fontId="0" fillId="4" borderId="0" xfId="0" applyFill="1" applyBorder="1">
      <protection locked="0"/>
    </xf>
    <xf numFmtId="0" fontId="12" fillId="4" borderId="0" xfId="0" applyFont="1" applyFill="1" applyBorder="1" applyAlignment="1">
      <alignment horizontal="right"/>
      <protection locked="0"/>
    </xf>
    <xf numFmtId="0" fontId="0" fillId="4" borderId="5" xfId="0" applyFont="1" applyFill="1" applyBorder="1" applyAlignment="1">
      <alignment horizontal="left"/>
      <protection locked="0"/>
    </xf>
    <xf numFmtId="0" fontId="0" fillId="5" borderId="2" xfId="0" applyFill="1" applyBorder="1">
      <protection locked="0"/>
    </xf>
    <xf numFmtId="0" fontId="21" fillId="5" borderId="2" xfId="0" applyFont="1" applyFill="1" applyBorder="1">
      <protection locked="0"/>
    </xf>
    <xf numFmtId="0" fontId="0" fillId="5" borderId="5" xfId="0" applyFont="1" applyFill="1" applyBorder="1" applyAlignment="1">
      <alignment horizontal="left"/>
      <protection locked="0"/>
    </xf>
    <xf numFmtId="0" fontId="21" fillId="5" borderId="5" xfId="0" applyFont="1" applyFill="1" applyBorder="1" applyAlignment="1">
      <alignment horizontal="left"/>
      <protection locked="0"/>
    </xf>
    <xf numFmtId="0" fontId="12" fillId="5" borderId="0" xfId="0" applyFont="1" applyFill="1" applyBorder="1">
      <protection locked="0"/>
    </xf>
    <xf numFmtId="0" fontId="22" fillId="5" borderId="0" xfId="0" applyFont="1" applyFill="1" applyBorder="1">
      <protection locked="0"/>
    </xf>
    <xf numFmtId="0" fontId="12" fillId="5" borderId="12" xfId="0" applyFont="1" applyFill="1" applyBorder="1">
      <protection locked="0"/>
    </xf>
    <xf numFmtId="0" fontId="12" fillId="5" borderId="8" xfId="0" applyFont="1" applyFill="1" applyBorder="1">
      <protection locked="0"/>
    </xf>
    <xf numFmtId="0" fontId="12" fillId="5" borderId="5" xfId="0" applyFont="1" applyFill="1" applyBorder="1">
      <protection locked="0"/>
    </xf>
    <xf numFmtId="0" fontId="0" fillId="5" borderId="0" xfId="0" applyFill="1" applyBorder="1">
      <protection locked="0"/>
    </xf>
    <xf numFmtId="0" fontId="24" fillId="5" borderId="0" xfId="0" applyFont="1" applyFill="1" applyBorder="1">
      <protection locked="0"/>
    </xf>
    <xf numFmtId="0" fontId="23" fillId="5" borderId="2" xfId="0" applyFont="1" applyFill="1" applyBorder="1">
      <protection locked="0"/>
    </xf>
    <xf numFmtId="0" fontId="23" fillId="5" borderId="7" xfId="0" applyFont="1" applyFill="1" applyBorder="1" applyAlignment="1">
      <alignment horizontal="left"/>
      <protection locked="0"/>
    </xf>
    <xf numFmtId="0" fontId="24" fillId="5" borderId="13" xfId="0" applyFont="1" applyFill="1" applyBorder="1">
      <protection locked="0"/>
    </xf>
    <xf numFmtId="0" fontId="23" fillId="5" borderId="9" xfId="0" applyFont="1" applyFill="1" applyBorder="1">
      <protection locked="0"/>
    </xf>
    <xf numFmtId="0" fontId="15" fillId="4" borderId="2" xfId="0" applyFont="1" applyFill="1" applyBorder="1" applyAlignment="1">
      <alignment horizontal="right"/>
      <protection locked="0"/>
    </xf>
    <xf numFmtId="0" fontId="15" fillId="5" borderId="2" xfId="0" applyFont="1" applyFill="1" applyBorder="1">
      <protection locked="0"/>
    </xf>
    <xf numFmtId="0" fontId="25" fillId="5" borderId="2" xfId="0" applyFont="1" applyFill="1" applyBorder="1">
      <protection locked="0"/>
    </xf>
    <xf numFmtId="0" fontId="12" fillId="4" borderId="0" xfId="0" applyFont="1" applyFill="1" applyBorder="1" applyAlignment="1">
      <alignment horizontal="left"/>
      <protection locked="0"/>
    </xf>
    <xf numFmtId="0" fontId="12" fillId="4" borderId="0" xfId="0" applyFont="1" applyFill="1" applyBorder="1" applyAlignment="1">
      <alignment horizontal="center"/>
      <protection locked="0"/>
    </xf>
    <xf numFmtId="0" fontId="0" fillId="4" borderId="5" xfId="0" applyFill="1" applyBorder="1">
      <protection locked="0"/>
    </xf>
    <xf numFmtId="0" fontId="0" fillId="4" borderId="2" xfId="0" applyFill="1" applyBorder="1">
      <protection locked="0"/>
    </xf>
    <xf numFmtId="0" fontId="0" fillId="4" borderId="9" xfId="0" applyFill="1" applyBorder="1">
      <protection locked="0"/>
    </xf>
    <xf numFmtId="0" fontId="0" fillId="4" borderId="8" xfId="0" applyFill="1" applyBorder="1">
      <protection locked="0"/>
    </xf>
    <xf numFmtId="0" fontId="0" fillId="4" borderId="4" xfId="0" applyFill="1" applyBorder="1">
      <protection locked="0"/>
    </xf>
    <xf numFmtId="0" fontId="0" fillId="4" borderId="7" xfId="0" applyFill="1" applyBorder="1">
      <protection locked="0"/>
    </xf>
    <xf numFmtId="0" fontId="0" fillId="4" borderId="0" xfId="0" applyFill="1" applyBorder="1" applyAlignment="1">
      <alignment horizontal="right"/>
      <protection locked="0"/>
    </xf>
    <xf numFmtId="0" fontId="0" fillId="4" borderId="0" xfId="0" applyFill="1" applyBorder="1" applyAlignment="1">
      <protection locked="0"/>
    </xf>
    <xf numFmtId="167" fontId="0" fillId="4" borderId="0" xfId="0" applyNumberFormat="1" applyFill="1" applyBorder="1" applyAlignment="1">
      <protection locked="0"/>
    </xf>
    <xf numFmtId="0" fontId="0" fillId="4" borderId="0" xfId="0" applyFill="1" applyBorder="1" applyAlignment="1">
      <alignment horizontal="left"/>
      <protection locked="0"/>
    </xf>
    <xf numFmtId="0" fontId="0" fillId="5" borderId="0" xfId="0" applyFill="1" applyBorder="1" applyAlignment="1">
      <protection locked="0"/>
    </xf>
    <xf numFmtId="0" fontId="23" fillId="5" borderId="0" xfId="0" applyFont="1" applyFill="1" applyBorder="1">
      <protection locked="0"/>
    </xf>
    <xf numFmtId="0" fontId="0" fillId="4" borderId="0" xfId="0" applyFill="1" applyBorder="1" applyAlignment="1">
      <alignment horizontal="center"/>
      <protection locked="0"/>
    </xf>
    <xf numFmtId="0" fontId="0" fillId="4" borderId="0" xfId="0" applyFont="1" applyFill="1" applyBorder="1" applyAlignment="1">
      <alignment horizontal="left"/>
      <protection locked="0"/>
    </xf>
    <xf numFmtId="0" fontId="13" fillId="4" borderId="0" xfId="0" applyFont="1" applyFill="1" applyBorder="1" applyAlignment="1">
      <alignment vertical="top"/>
      <protection locked="0"/>
    </xf>
    <xf numFmtId="0" fontId="0" fillId="4" borderId="12" xfId="0" applyFill="1" applyBorder="1">
      <protection locked="0"/>
    </xf>
    <xf numFmtId="0" fontId="0" fillId="4" borderId="13" xfId="0" applyFill="1" applyBorder="1">
      <protection locked="0"/>
    </xf>
    <xf numFmtId="0" fontId="28" fillId="4" borderId="0" xfId="0" applyFont="1" applyFill="1" applyBorder="1" applyAlignment="1">
      <protection locked="0"/>
    </xf>
    <xf numFmtId="0" fontId="28" fillId="4" borderId="2" xfId="0" applyFont="1" applyFill="1" applyBorder="1" applyAlignment="1">
      <protection locked="0"/>
    </xf>
    <xf numFmtId="0" fontId="27" fillId="4" borderId="0" xfId="0" applyFont="1" applyFill="1" applyBorder="1" applyAlignment="1">
      <protection locked="0"/>
    </xf>
    <xf numFmtId="0" fontId="26" fillId="4" borderId="0" xfId="0" applyFont="1" applyFill="1" applyBorder="1">
      <protection locked="0"/>
    </xf>
    <xf numFmtId="0" fontId="26" fillId="4" borderId="0" xfId="0" applyFont="1" applyFill="1" applyBorder="1" applyAlignment="1">
      <protection locked="0"/>
    </xf>
    <xf numFmtId="0" fontId="26" fillId="4" borderId="10" xfId="0" applyFont="1" applyFill="1" applyBorder="1" applyAlignment="1">
      <alignment vertical="center" wrapText="1"/>
      <protection locked="0"/>
    </xf>
    <xf numFmtId="0" fontId="8" fillId="4" borderId="10" xfId="0" applyFont="1" applyFill="1" applyBorder="1" applyAlignment="1">
      <alignment vertical="center" wrapText="1"/>
      <protection locked="0"/>
    </xf>
    <xf numFmtId="0" fontId="8" fillId="4" borderId="3" xfId="0" applyFont="1" applyFill="1" applyBorder="1" applyAlignment="1">
      <alignment horizontal="center" vertical="center" wrapText="1"/>
      <protection locked="0"/>
    </xf>
    <xf numFmtId="0" fontId="8" fillId="4" borderId="3" xfId="0" applyFont="1" applyFill="1" applyBorder="1" applyAlignment="1">
      <alignment vertical="center" wrapText="1"/>
      <protection locked="0"/>
    </xf>
    <xf numFmtId="0" fontId="28" fillId="4" borderId="10" xfId="0" applyFont="1" applyFill="1" applyBorder="1" applyAlignment="1">
      <alignment vertical="center" wrapText="1"/>
      <protection locked="0"/>
    </xf>
    <xf numFmtId="0" fontId="0" fillId="4" borderId="10" xfId="0" applyFont="1" applyFill="1" applyBorder="1" applyAlignment="1">
      <alignment vertical="center" wrapText="1"/>
      <protection locked="0"/>
    </xf>
    <xf numFmtId="0" fontId="0" fillId="4" borderId="3" xfId="0" applyFont="1" applyFill="1" applyBorder="1" applyAlignment="1">
      <alignment horizontal="left" vertical="center" wrapText="1"/>
      <protection locked="0"/>
    </xf>
    <xf numFmtId="0" fontId="0" fillId="4" borderId="10" xfId="0" applyFill="1" applyBorder="1" applyAlignment="1">
      <protection locked="0"/>
    </xf>
    <xf numFmtId="0" fontId="0" fillId="4" borderId="3" xfId="0" applyFill="1" applyBorder="1" applyAlignment="1">
      <alignment horizontal="center"/>
      <protection locked="0"/>
    </xf>
    <xf numFmtId="0" fontId="13" fillId="4" borderId="0" xfId="0" applyFont="1" applyFill="1" applyBorder="1" applyAlignment="1">
      <protection locked="0"/>
    </xf>
    <xf numFmtId="0" fontId="0" fillId="4" borderId="0" xfId="0" applyFill="1" applyBorder="1" applyAlignment="1">
      <alignment horizontal="left"/>
      <protection locked="0"/>
    </xf>
    <xf numFmtId="0" fontId="8" fillId="4" borderId="8" xfId="0" applyFont="1" applyFill="1" applyBorder="1" applyAlignment="1">
      <alignment horizontal="center" vertical="center"/>
      <protection locked="0"/>
    </xf>
    <xf numFmtId="0" fontId="0" fillId="4" borderId="5" xfId="0" applyFill="1" applyBorder="1" applyAlignment="1">
      <protection locked="0"/>
    </xf>
    <xf numFmtId="0" fontId="0" fillId="4" borderId="5" xfId="0" applyFill="1" applyBorder="1" applyAlignment="1">
      <alignment horizontal="center"/>
      <protection locked="0"/>
    </xf>
    <xf numFmtId="0" fontId="14" fillId="4" borderId="0" xfId="0" applyFont="1" applyFill="1" applyBorder="1" applyAlignment="1">
      <protection locked="0"/>
    </xf>
    <xf numFmtId="0" fontId="14" fillId="4" borderId="13" xfId="0" applyFont="1" applyFill="1" applyBorder="1" applyAlignment="1">
      <protection locked="0"/>
    </xf>
    <xf numFmtId="9" fontId="31" fillId="4" borderId="0" xfId="1" applyFont="1" applyFill="1" applyBorder="1" applyAlignment="1" applyProtection="1">
      <protection locked="0"/>
    </xf>
    <xf numFmtId="0" fontId="28" fillId="4" borderId="2" xfId="0" applyFont="1" applyFill="1" applyBorder="1" applyAlignment="1">
      <alignment horizontal="left"/>
      <protection locked="0"/>
    </xf>
    <xf numFmtId="0" fontId="8" fillId="4" borderId="8" xfId="0" applyFont="1" applyFill="1" applyBorder="1" applyAlignment="1">
      <alignment vertical="center"/>
      <protection locked="0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167" fontId="0" fillId="4" borderId="0" xfId="0" applyNumberFormat="1" applyFill="1" applyBorder="1" applyAlignment="1" applyProtection="1"/>
    <xf numFmtId="0" fontId="0" fillId="4" borderId="0" xfId="0" applyFill="1" applyBorder="1" applyAlignment="1" applyProtection="1">
      <alignment horizontal="left"/>
    </xf>
    <xf numFmtId="0" fontId="21" fillId="4" borderId="0" xfId="0" applyFont="1" applyFill="1" applyBorder="1" applyProtection="1"/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center"/>
    </xf>
    <xf numFmtId="0" fontId="12" fillId="4" borderId="3" xfId="0" applyFont="1" applyFill="1" applyBorder="1" applyAlignment="1" applyProtection="1"/>
    <xf numFmtId="0" fontId="12" fillId="4" borderId="0" xfId="0" applyFont="1" applyFill="1" applyBorder="1" applyProtection="1"/>
    <xf numFmtId="0" fontId="0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horizontal="center"/>
    </xf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7" xfId="0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0" fontId="0" fillId="4" borderId="8" xfId="0" applyFill="1" applyBorder="1" applyProtection="1"/>
    <xf numFmtId="0" fontId="0" fillId="4" borderId="2" xfId="0" applyFill="1" applyBorder="1" applyProtection="1"/>
    <xf numFmtId="0" fontId="0" fillId="4" borderId="9" xfId="0" applyFill="1" applyBorder="1" applyProtection="1"/>
    <xf numFmtId="0" fontId="19" fillId="3" borderId="2" xfId="0" applyFont="1" applyFill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left"/>
    </xf>
    <xf numFmtId="0" fontId="0" fillId="4" borderId="10" xfId="0" applyFill="1" applyBorder="1" applyAlignment="1">
      <alignment horizontal="center"/>
      <protection locked="0"/>
    </xf>
    <xf numFmtId="0" fontId="0" fillId="0" borderId="0" xfId="0" applyAlignment="1" applyProtection="1">
      <alignment horizontal="left"/>
    </xf>
    <xf numFmtId="0" fontId="0" fillId="4" borderId="3" xfId="0" applyFill="1" applyBorder="1" applyAlignment="1">
      <protection locked="0"/>
    </xf>
    <xf numFmtId="0" fontId="28" fillId="4" borderId="3" xfId="0" applyFont="1" applyFill="1" applyBorder="1" applyAlignment="1">
      <alignment wrapText="1"/>
      <protection locked="0"/>
    </xf>
    <xf numFmtId="0" fontId="0" fillId="4" borderId="3" xfId="0" applyFont="1" applyFill="1" applyBorder="1" applyAlignment="1">
      <alignment wrapText="1"/>
      <protection locked="0"/>
    </xf>
    <xf numFmtId="0" fontId="0" fillId="4" borderId="3" xfId="0" applyFill="1" applyBorder="1" applyAlignment="1">
      <alignment horizontal="left"/>
      <protection locked="0"/>
    </xf>
    <xf numFmtId="0" fontId="0" fillId="4" borderId="3" xfId="0" applyFont="1" applyFill="1" applyBorder="1" applyAlignment="1">
      <alignment horizontal="center" vertical="center" wrapText="1"/>
      <protection locked="0"/>
    </xf>
    <xf numFmtId="0" fontId="0" fillId="4" borderId="10" xfId="0" applyFill="1" applyBorder="1" applyAlignment="1">
      <alignment horizontal="center" vertical="center"/>
      <protection locked="0"/>
    </xf>
    <xf numFmtId="0" fontId="0" fillId="4" borderId="3" xfId="0" applyFont="1" applyFill="1" applyBorder="1" applyAlignment="1">
      <alignment horizontal="center" wrapText="1"/>
      <protection locked="0"/>
    </xf>
    <xf numFmtId="0" fontId="0" fillId="4" borderId="10" xfId="0" applyFill="1" applyBorder="1" applyAlignment="1">
      <alignment horizontal="left"/>
      <protection locked="0"/>
    </xf>
    <xf numFmtId="0" fontId="33" fillId="6" borderId="16" xfId="2" applyFont="1" applyFill="1" applyBorder="1"/>
    <xf numFmtId="170" fontId="32" fillId="0" borderId="0" xfId="3" applyAlignment="1">
      <alignment horizontal="right"/>
    </xf>
    <xf numFmtId="0" fontId="32" fillId="0" borderId="0" xfId="2"/>
    <xf numFmtId="0" fontId="34" fillId="0" borderId="19" xfId="2" applyFont="1" applyFill="1" applyBorder="1"/>
    <xf numFmtId="0" fontId="32" fillId="0" borderId="23" xfId="2" applyFill="1" applyBorder="1"/>
    <xf numFmtId="0" fontId="32" fillId="0" borderId="23" xfId="2" applyBorder="1"/>
    <xf numFmtId="0" fontId="32" fillId="0" borderId="24" xfId="2" applyBorder="1"/>
    <xf numFmtId="0" fontId="34" fillId="0" borderId="25" xfId="2" applyFont="1" applyBorder="1"/>
    <xf numFmtId="0" fontId="34" fillId="0" borderId="0" xfId="2" applyFont="1" applyBorder="1"/>
    <xf numFmtId="0" fontId="32" fillId="0" borderId="0" xfId="2" applyFont="1" applyFill="1" applyBorder="1"/>
    <xf numFmtId="0" fontId="32" fillId="0" borderId="0" xfId="2" applyBorder="1"/>
    <xf numFmtId="0" fontId="32" fillId="0" borderId="29" xfId="2" applyBorder="1"/>
    <xf numFmtId="14" fontId="34" fillId="0" borderId="25" xfId="2" applyNumberFormat="1" applyFont="1" applyBorder="1"/>
    <xf numFmtId="171" fontId="32" fillId="6" borderId="30" xfId="2" applyNumberFormat="1" applyFont="1" applyFill="1" applyBorder="1"/>
    <xf numFmtId="0" fontId="32" fillId="0" borderId="1" xfId="2" applyFont="1" applyFill="1" applyBorder="1"/>
    <xf numFmtId="14" fontId="34" fillId="0" borderId="31" xfId="2" applyNumberFormat="1" applyFont="1" applyBorder="1"/>
    <xf numFmtId="0" fontId="32" fillId="6" borderId="32" xfId="2" applyNumberFormat="1" applyFont="1" applyFill="1" applyBorder="1"/>
    <xf numFmtId="0" fontId="32" fillId="0" borderId="32" xfId="2" applyFont="1" applyFill="1" applyBorder="1"/>
    <xf numFmtId="0" fontId="32" fillId="0" borderId="34" xfId="2" applyBorder="1"/>
    <xf numFmtId="0" fontId="32" fillId="0" borderId="35" xfId="2" applyBorder="1"/>
    <xf numFmtId="0" fontId="33" fillId="0" borderId="19" xfId="2" applyFont="1" applyBorder="1"/>
    <xf numFmtId="172" fontId="34" fillId="0" borderId="23" xfId="2" applyNumberFormat="1" applyFont="1" applyBorder="1" applyAlignment="1">
      <alignment horizontal="right"/>
    </xf>
    <xf numFmtId="0" fontId="33" fillId="0" borderId="36" xfId="2" applyFont="1" applyBorder="1"/>
    <xf numFmtId="0" fontId="33" fillId="0" borderId="23" xfId="2" applyFont="1" applyBorder="1" applyAlignment="1">
      <alignment horizontal="left"/>
    </xf>
    <xf numFmtId="0" fontId="33" fillId="0" borderId="23" xfId="2" applyFont="1" applyBorder="1"/>
    <xf numFmtId="0" fontId="33" fillId="0" borderId="23" xfId="2" applyFont="1" applyBorder="1" applyAlignment="1">
      <alignment horizontal="right"/>
    </xf>
    <xf numFmtId="170" fontId="33" fillId="0" borderId="23" xfId="3" applyFont="1" applyBorder="1" applyAlignment="1">
      <alignment horizontal="right"/>
    </xf>
    <xf numFmtId="0" fontId="34" fillId="0" borderId="23" xfId="2" applyFont="1" applyBorder="1"/>
    <xf numFmtId="170" fontId="34" fillId="0" borderId="24" xfId="3" applyFont="1" applyBorder="1" applyAlignment="1">
      <alignment horizontal="right"/>
    </xf>
    <xf numFmtId="170" fontId="34" fillId="0" borderId="0" xfId="3" applyFont="1" applyBorder="1" applyAlignment="1">
      <alignment horizontal="right"/>
    </xf>
    <xf numFmtId="0" fontId="34" fillId="0" borderId="0" xfId="2" applyFont="1"/>
    <xf numFmtId="0" fontId="33" fillId="0" borderId="25" xfId="2" applyFont="1" applyBorder="1"/>
    <xf numFmtId="172" fontId="34" fillId="0" borderId="0" xfId="2" applyNumberFormat="1" applyFont="1" applyBorder="1" applyAlignment="1">
      <alignment horizontal="right"/>
    </xf>
    <xf numFmtId="0" fontId="33" fillId="0" borderId="37" xfId="2" applyFont="1" applyBorder="1" applyAlignment="1">
      <alignment horizontal="left"/>
    </xf>
    <xf numFmtId="0" fontId="33" fillId="0" borderId="38" xfId="2" applyFont="1" applyBorder="1"/>
    <xf numFmtId="0" fontId="33" fillId="0" borderId="38" xfId="2" applyFont="1" applyBorder="1" applyAlignment="1">
      <alignment horizontal="right"/>
    </xf>
    <xf numFmtId="0" fontId="33" fillId="0" borderId="37" xfId="2" applyFont="1" applyBorder="1"/>
    <xf numFmtId="170" fontId="33" fillId="0" borderId="39" xfId="3" applyFont="1" applyBorder="1" applyAlignment="1">
      <alignment horizontal="right"/>
    </xf>
    <xf numFmtId="0" fontId="33" fillId="0" borderId="40" xfId="2" applyFont="1" applyBorder="1"/>
    <xf numFmtId="170" fontId="34" fillId="0" borderId="41" xfId="3" applyFont="1" applyBorder="1" applyAlignment="1">
      <alignment horizontal="right"/>
    </xf>
    <xf numFmtId="0" fontId="34" fillId="0" borderId="25" xfId="2" applyFont="1" applyBorder="1" applyAlignment="1">
      <alignment horizontal="right"/>
    </xf>
    <xf numFmtId="170" fontId="34" fillId="0" borderId="42" xfId="3" applyFont="1" applyBorder="1" applyAlignment="1">
      <alignment horizontal="right"/>
    </xf>
    <xf numFmtId="0" fontId="34" fillId="0" borderId="43" xfId="2" applyFont="1" applyBorder="1"/>
    <xf numFmtId="170" fontId="34" fillId="0" borderId="29" xfId="3" applyFont="1" applyBorder="1" applyAlignment="1">
      <alignment horizontal="right"/>
    </xf>
    <xf numFmtId="0" fontId="32" fillId="0" borderId="25" xfId="2" applyFont="1" applyFill="1" applyBorder="1"/>
    <xf numFmtId="173" fontId="35" fillId="0" borderId="0" xfId="2" applyNumberFormat="1" applyFont="1" applyFill="1" applyBorder="1" applyAlignment="1">
      <alignment horizontal="right"/>
    </xf>
    <xf numFmtId="0" fontId="36" fillId="0" borderId="25" xfId="2" applyFont="1" applyFill="1" applyBorder="1"/>
    <xf numFmtId="0" fontId="32" fillId="0" borderId="25" xfId="2" applyFont="1" applyFill="1" applyBorder="1" applyAlignment="1">
      <alignment horizontal="right"/>
    </xf>
    <xf numFmtId="174" fontId="32" fillId="0" borderId="0" xfId="2" applyNumberFormat="1" applyFont="1" applyFill="1" applyBorder="1"/>
    <xf numFmtId="174" fontId="32" fillId="0" borderId="0" xfId="2" applyNumberFormat="1" applyFont="1" applyFill="1" applyBorder="1" applyAlignment="1">
      <alignment horizontal="right"/>
    </xf>
    <xf numFmtId="172" fontId="32" fillId="0" borderId="25" xfId="2" applyNumberFormat="1" applyFont="1" applyFill="1" applyBorder="1"/>
    <xf numFmtId="170" fontId="37" fillId="0" borderId="40" xfId="3" applyFont="1" applyFill="1" applyBorder="1"/>
    <xf numFmtId="174" fontId="36" fillId="0" borderId="41" xfId="2" applyNumberFormat="1" applyFont="1" applyFill="1" applyBorder="1" applyAlignment="1">
      <alignment horizontal="right"/>
    </xf>
    <xf numFmtId="170" fontId="32" fillId="0" borderId="0" xfId="3" applyBorder="1" applyAlignment="1">
      <alignment horizontal="right"/>
    </xf>
    <xf numFmtId="0" fontId="32" fillId="0" borderId="0" xfId="2" applyFill="1"/>
    <xf numFmtId="0" fontId="32" fillId="0" borderId="43" xfId="2" applyFill="1" applyBorder="1"/>
    <xf numFmtId="170" fontId="32" fillId="0" borderId="0" xfId="3" applyFill="1" applyAlignment="1">
      <alignment horizontal="right"/>
    </xf>
    <xf numFmtId="170" fontId="32" fillId="0" borderId="43" xfId="3" applyFont="1" applyFill="1" applyBorder="1"/>
    <xf numFmtId="174" fontId="32" fillId="0" borderId="29" xfId="2" applyNumberFormat="1" applyFont="1" applyFill="1" applyBorder="1" applyAlignment="1">
      <alignment horizontal="right"/>
    </xf>
    <xf numFmtId="0" fontId="36" fillId="0" borderId="0" xfId="2" applyFont="1"/>
    <xf numFmtId="0" fontId="32" fillId="0" borderId="25" xfId="2" applyFont="1" applyFill="1" applyBorder="1" applyAlignment="1">
      <alignment wrapText="1"/>
    </xf>
    <xf numFmtId="170" fontId="36" fillId="0" borderId="43" xfId="3" applyFont="1" applyFill="1" applyBorder="1"/>
    <xf numFmtId="174" fontId="36" fillId="0" borderId="29" xfId="2" applyNumberFormat="1" applyFont="1" applyFill="1" applyBorder="1" applyAlignment="1">
      <alignment horizontal="right"/>
    </xf>
    <xf numFmtId="173" fontId="38" fillId="0" borderId="0" xfId="2" applyNumberFormat="1" applyFont="1" applyFill="1" applyBorder="1" applyAlignment="1">
      <alignment horizontal="right"/>
    </xf>
    <xf numFmtId="0" fontId="32" fillId="0" borderId="0" xfId="2" applyFont="1" applyFill="1" applyBorder="1" applyAlignment="1">
      <alignment wrapText="1"/>
    </xf>
    <xf numFmtId="0" fontId="37" fillId="0" borderId="44" xfId="2" applyFont="1" applyFill="1" applyBorder="1"/>
    <xf numFmtId="174" fontId="37" fillId="0" borderId="45" xfId="2" applyNumberFormat="1" applyFont="1" applyFill="1" applyBorder="1" applyAlignment="1">
      <alignment horizontal="right"/>
    </xf>
    <xf numFmtId="0" fontId="37" fillId="0" borderId="43" xfId="2" applyFont="1" applyFill="1" applyBorder="1"/>
    <xf numFmtId="174" fontId="37" fillId="0" borderId="29" xfId="2" applyNumberFormat="1" applyFont="1" applyFill="1" applyBorder="1" applyAlignment="1">
      <alignment horizontal="right"/>
    </xf>
    <xf numFmtId="172" fontId="34" fillId="0" borderId="25" xfId="2" applyNumberFormat="1" applyFont="1" applyFill="1" applyBorder="1"/>
    <xf numFmtId="174" fontId="36" fillId="0" borderId="0" xfId="2" applyNumberFormat="1" applyFont="1" applyFill="1" applyBorder="1" applyAlignment="1">
      <alignment horizontal="right"/>
    </xf>
    <xf numFmtId="172" fontId="36" fillId="0" borderId="25" xfId="2" applyNumberFormat="1" applyFont="1" applyFill="1" applyBorder="1"/>
    <xf numFmtId="0" fontId="36" fillId="0" borderId="25" xfId="2" applyFont="1" applyFill="1" applyBorder="1" applyAlignment="1">
      <alignment horizontal="right"/>
    </xf>
    <xf numFmtId="174" fontId="38" fillId="0" borderId="0" xfId="2" applyNumberFormat="1" applyFont="1" applyFill="1" applyBorder="1"/>
    <xf numFmtId="0" fontId="36" fillId="0" borderId="0" xfId="2" applyFont="1" applyFill="1" applyBorder="1"/>
    <xf numFmtId="0" fontId="36" fillId="0" borderId="25" xfId="2" applyFont="1" applyBorder="1"/>
    <xf numFmtId="173" fontId="38" fillId="0" borderId="0" xfId="2" applyNumberFormat="1" applyFont="1" applyBorder="1" applyAlignment="1">
      <alignment horizontal="right"/>
    </xf>
    <xf numFmtId="0" fontId="36" fillId="0" borderId="25" xfId="2" applyFont="1" applyBorder="1" applyAlignment="1">
      <alignment horizontal="right"/>
    </xf>
    <xf numFmtId="174" fontId="38" fillId="0" borderId="0" xfId="2" applyNumberFormat="1" applyFont="1" applyBorder="1"/>
    <xf numFmtId="0" fontId="36" fillId="0" borderId="0" xfId="2" applyFont="1" applyBorder="1"/>
    <xf numFmtId="174" fontId="36" fillId="0" borderId="0" xfId="2" applyNumberFormat="1" applyFont="1" applyBorder="1" applyAlignment="1">
      <alignment horizontal="right"/>
    </xf>
    <xf numFmtId="172" fontId="36" fillId="0" borderId="25" xfId="2" applyNumberFormat="1" applyFont="1" applyBorder="1"/>
    <xf numFmtId="172" fontId="32" fillId="0" borderId="25" xfId="2" applyNumberFormat="1" applyFont="1" applyBorder="1"/>
    <xf numFmtId="174" fontId="32" fillId="0" borderId="29" xfId="2" applyNumberFormat="1" applyFont="1" applyBorder="1" applyAlignment="1">
      <alignment horizontal="right"/>
    </xf>
    <xf numFmtId="174" fontId="36" fillId="0" borderId="29" xfId="2" applyNumberFormat="1" applyFont="1" applyBorder="1" applyAlignment="1">
      <alignment horizontal="right"/>
    </xf>
    <xf numFmtId="173" fontId="39" fillId="0" borderId="0" xfId="2" applyNumberFormat="1" applyFont="1" applyBorder="1" applyAlignment="1">
      <alignment horizontal="right"/>
    </xf>
    <xf numFmtId="0" fontId="34" fillId="7" borderId="25" xfId="2" applyFont="1" applyFill="1" applyBorder="1" applyAlignment="1">
      <alignment horizontal="right"/>
    </xf>
    <xf numFmtId="172" fontId="34" fillId="7" borderId="0" xfId="2" applyNumberFormat="1" applyFont="1" applyFill="1" applyBorder="1"/>
    <xf numFmtId="0" fontId="34" fillId="7" borderId="46" xfId="2" applyFont="1" applyFill="1" applyBorder="1"/>
    <xf numFmtId="174" fontId="34" fillId="7" borderId="46" xfId="2" applyNumberFormat="1" applyFont="1" applyFill="1" applyBorder="1" applyAlignment="1">
      <alignment horizontal="right"/>
    </xf>
    <xf numFmtId="0" fontId="34" fillId="7" borderId="47" xfId="2" applyFont="1" applyFill="1" applyBorder="1"/>
    <xf numFmtId="174" fontId="34" fillId="7" borderId="48" xfId="2" applyNumberFormat="1" applyFont="1" applyFill="1" applyBorder="1" applyAlignment="1">
      <alignment horizontal="right"/>
    </xf>
    <xf numFmtId="0" fontId="34" fillId="7" borderId="44" xfId="2" applyFont="1" applyFill="1" applyBorder="1"/>
    <xf numFmtId="174" fontId="34" fillId="7" borderId="45" xfId="2" applyNumberFormat="1" applyFont="1" applyFill="1" applyBorder="1" applyAlignment="1">
      <alignment horizontal="right"/>
    </xf>
    <xf numFmtId="0" fontId="34" fillId="7" borderId="49" xfId="2" applyFont="1" applyFill="1" applyBorder="1"/>
    <xf numFmtId="174" fontId="39" fillId="7" borderId="50" xfId="2" applyNumberFormat="1" applyFont="1" applyFill="1" applyBorder="1" applyAlignment="1">
      <alignment horizontal="right"/>
    </xf>
    <xf numFmtId="0" fontId="32" fillId="0" borderId="51" xfId="2" applyBorder="1"/>
    <xf numFmtId="0" fontId="34" fillId="0" borderId="49" xfId="2" applyFont="1" applyBorder="1" applyAlignment="1">
      <alignment horizontal="left"/>
    </xf>
    <xf numFmtId="172" fontId="32" fillId="0" borderId="52" xfId="2" applyNumberFormat="1" applyBorder="1"/>
    <xf numFmtId="172" fontId="34" fillId="0" borderId="34" xfId="2" applyNumberFormat="1" applyFont="1" applyBorder="1"/>
    <xf numFmtId="172" fontId="32" fillId="0" borderId="34" xfId="2" applyNumberFormat="1" applyFont="1" applyBorder="1" applyAlignment="1">
      <alignment horizontal="right"/>
    </xf>
    <xf numFmtId="172" fontId="32" fillId="0" borderId="34" xfId="2" applyNumberFormat="1" applyBorder="1"/>
    <xf numFmtId="170" fontId="34" fillId="7" borderId="34" xfId="3" applyFont="1" applyFill="1" applyBorder="1" applyAlignment="1">
      <alignment horizontal="right"/>
    </xf>
    <xf numFmtId="174" fontId="34" fillId="7" borderId="35" xfId="3" applyNumberFormat="1" applyFont="1" applyFill="1" applyBorder="1" applyAlignment="1">
      <alignment horizontal="right"/>
    </xf>
    <xf numFmtId="0" fontId="32" fillId="0" borderId="31" xfId="2" applyBorder="1"/>
    <xf numFmtId="172" fontId="32" fillId="0" borderId="34" xfId="2" applyNumberFormat="1" applyBorder="1" applyAlignment="1">
      <alignment horizontal="right"/>
    </xf>
    <xf numFmtId="0" fontId="34" fillId="0" borderId="34" xfId="2" applyFont="1" applyBorder="1" applyAlignment="1">
      <alignment horizontal="left"/>
    </xf>
    <xf numFmtId="172" fontId="40" fillId="0" borderId="34" xfId="2" applyNumberFormat="1" applyFont="1" applyBorder="1"/>
    <xf numFmtId="174" fontId="40" fillId="7" borderId="35" xfId="2" applyNumberFormat="1" applyFont="1" applyFill="1" applyBorder="1" applyAlignment="1">
      <alignment horizontal="right"/>
    </xf>
    <xf numFmtId="170" fontId="32" fillId="0" borderId="34" xfId="3" applyBorder="1" applyAlignment="1">
      <alignment horizontal="right"/>
    </xf>
    <xf numFmtId="170" fontId="32" fillId="0" borderId="34" xfId="3" applyBorder="1"/>
    <xf numFmtId="170" fontId="32" fillId="0" borderId="35" xfId="3" applyBorder="1" applyAlignment="1">
      <alignment horizontal="right"/>
    </xf>
    <xf numFmtId="172" fontId="32" fillId="0" borderId="0" xfId="2" applyNumberFormat="1" applyAlignment="1">
      <alignment horizontal="right"/>
    </xf>
    <xf numFmtId="0" fontId="32" fillId="0" borderId="0" xfId="2" applyAlignment="1">
      <alignment horizontal="right"/>
    </xf>
    <xf numFmtId="172" fontId="32" fillId="0" borderId="0" xfId="2" applyNumberFormat="1"/>
    <xf numFmtId="170" fontId="32" fillId="0" borderId="0" xfId="3"/>
    <xf numFmtId="172" fontId="32" fillId="0" borderId="43" xfId="2" applyNumberFormat="1" applyFont="1" applyFill="1" applyBorder="1"/>
    <xf numFmtId="0" fontId="32" fillId="0" borderId="43" xfId="2" applyBorder="1"/>
    <xf numFmtId="170" fontId="32" fillId="0" borderId="43" xfId="3" applyBorder="1" applyAlignment="1">
      <alignment horizontal="right"/>
    </xf>
    <xf numFmtId="170" fontId="37" fillId="0" borderId="40" xfId="3" applyFont="1" applyFill="1" applyBorder="1" applyAlignment="1">
      <alignment horizontal="left"/>
    </xf>
    <xf numFmtId="170" fontId="32" fillId="0" borderId="48" xfId="3" applyBorder="1" applyAlignment="1">
      <alignment horizontal="right"/>
    </xf>
    <xf numFmtId="0" fontId="5" fillId="0" borderId="0" xfId="9" applyFont="1"/>
    <xf numFmtId="0" fontId="5" fillId="0" borderId="0" xfId="9" applyFont="1" applyAlignment="1"/>
    <xf numFmtId="0" fontId="43" fillId="0" borderId="0" xfId="9" applyFont="1" applyAlignment="1"/>
    <xf numFmtId="0" fontId="43" fillId="0" borderId="0" xfId="9" applyFont="1" applyAlignment="1">
      <alignment vertical="center"/>
    </xf>
    <xf numFmtId="0" fontId="46" fillId="0" borderId="1" xfId="9" applyFont="1" applyBorder="1" applyAlignment="1">
      <alignment vertical="center"/>
    </xf>
    <xf numFmtId="0" fontId="47" fillId="0" borderId="0" xfId="9" applyFont="1" applyAlignment="1">
      <alignment vertical="center"/>
    </xf>
    <xf numFmtId="0" fontId="48" fillId="0" borderId="0" xfId="9" applyFont="1" applyAlignment="1">
      <alignment vertical="center"/>
    </xf>
    <xf numFmtId="14" fontId="5" fillId="0" borderId="15" xfId="9" applyNumberFormat="1" applyFont="1" applyBorder="1" applyAlignment="1" applyProtection="1">
      <protection locked="0"/>
    </xf>
    <xf numFmtId="0" fontId="5" fillId="0" borderId="15" xfId="9" applyFont="1" applyBorder="1" applyAlignment="1" applyProtection="1">
      <protection locked="0"/>
    </xf>
    <xf numFmtId="0" fontId="5" fillId="0" borderId="0" xfId="9" applyFont="1" applyBorder="1"/>
    <xf numFmtId="14" fontId="5" fillId="0" borderId="3" xfId="9" applyNumberFormat="1" applyFont="1" applyFill="1" applyBorder="1" applyAlignment="1" applyProtection="1">
      <protection locked="0"/>
    </xf>
    <xf numFmtId="0" fontId="5" fillId="0" borderId="3" xfId="9" applyFont="1" applyBorder="1" applyAlignment="1" applyProtection="1">
      <protection locked="0"/>
    </xf>
    <xf numFmtId="14" fontId="5" fillId="0" borderId="3" xfId="9" applyNumberFormat="1" applyFont="1" applyBorder="1" applyAlignment="1" applyProtection="1">
      <protection locked="0"/>
    </xf>
    <xf numFmtId="0" fontId="5" fillId="0" borderId="9" xfId="9" applyFont="1" applyBorder="1" applyAlignment="1" applyProtection="1">
      <protection locked="0"/>
    </xf>
    <xf numFmtId="14" fontId="5" fillId="0" borderId="10" xfId="9" applyNumberFormat="1" applyFont="1" applyBorder="1" applyAlignment="1" applyProtection="1">
      <protection locked="0"/>
    </xf>
    <xf numFmtId="14" fontId="5" fillId="0" borderId="0" xfId="9" applyNumberFormat="1" applyFont="1" applyBorder="1" applyAlignment="1"/>
    <xf numFmtId="0" fontId="5" fillId="0" borderId="0" xfId="9" applyFont="1" applyBorder="1" applyAlignment="1"/>
    <xf numFmtId="0" fontId="5" fillId="0" borderId="0" xfId="9" applyFont="1" applyBorder="1" applyAlignment="1">
      <alignment horizontal="center"/>
    </xf>
    <xf numFmtId="0" fontId="49" fillId="8" borderId="54" xfId="9" applyFont="1" applyFill="1" applyBorder="1" applyAlignment="1">
      <alignment vertical="center"/>
    </xf>
    <xf numFmtId="169" fontId="49" fillId="8" borderId="54" xfId="8" applyNumberFormat="1" applyFont="1" applyFill="1" applyBorder="1" applyAlignment="1">
      <alignment vertical="center"/>
    </xf>
    <xf numFmtId="0" fontId="50" fillId="0" borderId="0" xfId="9" applyFont="1" applyAlignment="1"/>
    <xf numFmtId="0" fontId="51" fillId="0" borderId="0" xfId="9" applyFont="1"/>
    <xf numFmtId="0" fontId="52" fillId="0" borderId="0" xfId="9" applyFont="1" applyBorder="1"/>
    <xf numFmtId="0" fontId="19" fillId="3" borderId="2" xfId="0" applyFont="1" applyFill="1" applyBorder="1" applyAlignment="1" applyProtection="1">
      <alignment horizontal="center"/>
    </xf>
    <xf numFmtId="0" fontId="8" fillId="4" borderId="10" xfId="0" applyFont="1" applyFill="1" applyBorder="1" applyAlignment="1">
      <alignment horizontal="center" vertical="center"/>
      <protection locked="0"/>
    </xf>
    <xf numFmtId="0" fontId="8" fillId="4" borderId="6" xfId="0" applyFont="1" applyFill="1" applyBorder="1" applyAlignment="1">
      <alignment horizontal="center" vertical="center"/>
      <protection locked="0"/>
    </xf>
    <xf numFmtId="0" fontId="8" fillId="4" borderId="11" xfId="0" applyFont="1" applyFill="1" applyBorder="1" applyAlignment="1">
      <alignment horizontal="center" vertical="center"/>
      <protection locked="0"/>
    </xf>
    <xf numFmtId="0" fontId="0" fillId="4" borderId="0" xfId="0" applyFill="1" applyBorder="1" applyAlignment="1">
      <alignment horizontal="center"/>
      <protection locked="0"/>
    </xf>
    <xf numFmtId="0" fontId="0" fillId="4" borderId="5" xfId="0" applyFill="1" applyBorder="1" applyAlignment="1">
      <alignment horizontal="center"/>
      <protection locked="0"/>
    </xf>
    <xf numFmtId="0" fontId="0" fillId="4" borderId="0" xfId="0" applyFill="1" applyBorder="1" applyAlignment="1">
      <alignment horizontal="left"/>
      <protection locked="0"/>
    </xf>
    <xf numFmtId="0" fontId="8" fillId="4" borderId="14" xfId="0" applyFont="1" applyFill="1" applyBorder="1" applyAlignment="1">
      <alignment horizontal="center" vertical="center"/>
      <protection locked="0"/>
    </xf>
    <xf numFmtId="0" fontId="8" fillId="4" borderId="15" xfId="0" applyFont="1" applyFill="1" applyBorder="1" applyAlignment="1">
      <alignment horizontal="center" vertical="center"/>
      <protection locked="0"/>
    </xf>
    <xf numFmtId="0" fontId="8" fillId="4" borderId="14" xfId="0" applyFont="1" applyFill="1" applyBorder="1" applyAlignment="1">
      <alignment horizontal="center" vertical="center" wrapText="1"/>
      <protection locked="0"/>
    </xf>
    <xf numFmtId="0" fontId="8" fillId="4" borderId="15" xfId="0" applyFont="1" applyFill="1" applyBorder="1" applyAlignment="1">
      <alignment horizontal="center" vertical="center" wrapText="1"/>
      <protection locked="0"/>
    </xf>
    <xf numFmtId="0" fontId="8" fillId="4" borderId="4" xfId="0" applyFont="1" applyFill="1" applyBorder="1" applyAlignment="1">
      <alignment horizontal="center" vertical="center"/>
      <protection locked="0"/>
    </xf>
    <xf numFmtId="0" fontId="8" fillId="4" borderId="5" xfId="0" applyFont="1" applyFill="1" applyBorder="1" applyAlignment="1">
      <alignment horizontal="center" vertical="center"/>
      <protection locked="0"/>
    </xf>
    <xf numFmtId="0" fontId="8" fillId="4" borderId="7" xfId="0" applyFont="1" applyFill="1" applyBorder="1" applyAlignment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  <protection locked="0"/>
    </xf>
    <xf numFmtId="0" fontId="8" fillId="4" borderId="2" xfId="0" applyFont="1" applyFill="1" applyBorder="1" applyAlignment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/>
      <protection locked="0"/>
    </xf>
    <xf numFmtId="0" fontId="0" fillId="4" borderId="10" xfId="0" applyFont="1" applyFill="1" applyBorder="1" applyAlignment="1">
      <alignment horizontal="center" vertical="center" wrapText="1"/>
      <protection locked="0"/>
    </xf>
    <xf numFmtId="0" fontId="0" fillId="4" borderId="6" xfId="0" applyFont="1" applyFill="1" applyBorder="1" applyAlignment="1">
      <alignment horizontal="center" vertical="center" wrapText="1"/>
      <protection locked="0"/>
    </xf>
    <xf numFmtId="0" fontId="0" fillId="4" borderId="11" xfId="0" applyFont="1" applyFill="1" applyBorder="1" applyAlignment="1">
      <alignment horizontal="center" vertical="center" wrapText="1"/>
      <protection locked="0"/>
    </xf>
    <xf numFmtId="0" fontId="27" fillId="4" borderId="0" xfId="0" applyFont="1" applyFill="1" applyBorder="1" applyAlignment="1">
      <alignment horizontal="center"/>
      <protection locked="0"/>
    </xf>
    <xf numFmtId="0" fontId="8" fillId="4" borderId="10" xfId="0" applyFont="1" applyFill="1" applyBorder="1" applyAlignment="1">
      <alignment horizontal="center" vertical="center" wrapText="1"/>
      <protection locked="0"/>
    </xf>
    <xf numFmtId="0" fontId="8" fillId="4" borderId="6" xfId="0" applyFont="1" applyFill="1" applyBorder="1" applyAlignment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  <protection locked="0"/>
    </xf>
    <xf numFmtId="14" fontId="0" fillId="4" borderId="2" xfId="0" applyNumberFormat="1" applyFill="1" applyBorder="1" applyAlignment="1">
      <alignment horizontal="left"/>
      <protection locked="0"/>
    </xf>
    <xf numFmtId="0" fontId="0" fillId="4" borderId="2" xfId="0" applyFill="1" applyBorder="1" applyAlignment="1">
      <alignment horizontal="left"/>
      <protection locked="0"/>
    </xf>
    <xf numFmtId="14" fontId="0" fillId="4" borderId="2" xfId="0" applyNumberFormat="1" applyFill="1" applyBorder="1" applyAlignment="1">
      <alignment horizontal="center"/>
      <protection locked="0"/>
    </xf>
    <xf numFmtId="0" fontId="0" fillId="4" borderId="2" xfId="0" applyFill="1" applyBorder="1" applyAlignment="1">
      <alignment horizontal="center"/>
      <protection locked="0"/>
    </xf>
    <xf numFmtId="0" fontId="16" fillId="4" borderId="0" xfId="0" applyFont="1" applyFill="1" applyBorder="1" applyAlignment="1">
      <alignment horizontal="center" wrapText="1"/>
      <protection locked="0"/>
    </xf>
    <xf numFmtId="0" fontId="8" fillId="4" borderId="0" xfId="0" applyFont="1" applyFill="1" applyBorder="1" applyAlignment="1">
      <alignment horizontal="center"/>
      <protection locked="0"/>
    </xf>
    <xf numFmtId="0" fontId="0" fillId="3" borderId="2" xfId="0" applyFill="1" applyBorder="1" applyAlignment="1" applyProtection="1">
      <alignment horizontal="center"/>
    </xf>
    <xf numFmtId="0" fontId="0" fillId="5" borderId="2" xfId="0" applyFill="1" applyBorder="1" applyAlignment="1">
      <alignment horizontal="center"/>
      <protection locked="0"/>
    </xf>
    <xf numFmtId="167" fontId="0" fillId="3" borderId="2" xfId="0" applyNumberFormat="1" applyFill="1" applyBorder="1" applyAlignment="1" applyProtection="1">
      <alignment horizontal="center"/>
    </xf>
    <xf numFmtId="166" fontId="19" fillId="3" borderId="2" xfId="0" applyNumberFormat="1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left"/>
    </xf>
    <xf numFmtId="0" fontId="15" fillId="3" borderId="3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center"/>
    </xf>
    <xf numFmtId="0" fontId="18" fillId="5" borderId="2" xfId="0" applyFont="1" applyFill="1" applyBorder="1" applyAlignment="1">
      <alignment horizontal="left"/>
      <protection locked="0"/>
    </xf>
    <xf numFmtId="0" fontId="11" fillId="4" borderId="0" xfId="0" applyFont="1" applyFill="1" applyBorder="1" applyAlignment="1">
      <alignment horizontal="right" textRotation="90"/>
      <protection locked="0"/>
    </xf>
    <xf numFmtId="0" fontId="19" fillId="3" borderId="2" xfId="0" applyFont="1" applyFill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left"/>
    </xf>
    <xf numFmtId="0" fontId="12" fillId="3" borderId="3" xfId="0" applyFont="1" applyFill="1" applyBorder="1" applyAlignment="1" applyProtection="1">
      <alignment horizontal="center"/>
    </xf>
    <xf numFmtId="0" fontId="12" fillId="3" borderId="10" xfId="0" applyFont="1" applyFill="1" applyBorder="1" applyAlignment="1" applyProtection="1">
      <alignment horizontal="center"/>
    </xf>
    <xf numFmtId="0" fontId="12" fillId="3" borderId="11" xfId="0" applyFon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left" wrapText="1"/>
    </xf>
    <xf numFmtId="0" fontId="14" fillId="3" borderId="10" xfId="0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6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4" fillId="3" borderId="10" xfId="0" applyFont="1" applyFill="1" applyBorder="1" applyAlignment="1" applyProtection="1">
      <alignment horizontal="right"/>
    </xf>
    <xf numFmtId="0" fontId="14" fillId="3" borderId="6" xfId="0" applyFont="1" applyFill="1" applyBorder="1" applyAlignment="1" applyProtection="1">
      <alignment horizontal="right"/>
    </xf>
    <xf numFmtId="0" fontId="14" fillId="3" borderId="11" xfId="0" applyFont="1" applyFill="1" applyBorder="1" applyAlignment="1" applyProtection="1">
      <alignment horizontal="right"/>
    </xf>
    <xf numFmtId="164" fontId="12" fillId="5" borderId="3" xfId="0" applyNumberFormat="1" applyFont="1" applyFill="1" applyBorder="1" applyAlignment="1">
      <alignment horizontal="center"/>
      <protection locked="0"/>
    </xf>
    <xf numFmtId="165" fontId="12" fillId="5" borderId="3" xfId="0" applyNumberFormat="1" applyFont="1" applyFill="1" applyBorder="1" applyAlignment="1">
      <alignment horizontal="right"/>
      <protection locked="0"/>
    </xf>
    <xf numFmtId="164" fontId="15" fillId="3" borderId="3" xfId="0" applyNumberFormat="1" applyFont="1" applyFill="1" applyBorder="1" applyAlignment="1" applyProtection="1">
      <alignment horizontal="center"/>
    </xf>
    <xf numFmtId="168" fontId="15" fillId="4" borderId="6" xfId="0" applyNumberFormat="1" applyFont="1" applyFill="1" applyBorder="1" applyAlignment="1" applyProtection="1">
      <alignment horizontal="center"/>
    </xf>
    <xf numFmtId="168" fontId="15" fillId="4" borderId="11" xfId="0" applyNumberFormat="1" applyFont="1" applyFill="1" applyBorder="1" applyAlignment="1" applyProtection="1">
      <alignment horizontal="center"/>
    </xf>
    <xf numFmtId="0" fontId="15" fillId="4" borderId="10" xfId="0" applyFont="1" applyFill="1" applyBorder="1" applyAlignment="1" applyProtection="1">
      <alignment horizontal="left"/>
    </xf>
    <xf numFmtId="0" fontId="15" fillId="4" borderId="6" xfId="0" applyFont="1" applyFill="1" applyBorder="1" applyAlignment="1" applyProtection="1">
      <alignment horizontal="left"/>
    </xf>
    <xf numFmtId="0" fontId="12" fillId="5" borderId="3" xfId="0" applyFont="1" applyFill="1" applyBorder="1" applyAlignment="1">
      <alignment horizontal="left"/>
      <protection locked="0"/>
    </xf>
    <xf numFmtId="0" fontId="15" fillId="3" borderId="3" xfId="0" applyFont="1" applyFill="1" applyBorder="1" applyAlignment="1" applyProtection="1">
      <alignment horizontal="left"/>
    </xf>
    <xf numFmtId="0" fontId="14" fillId="4" borderId="0" xfId="0" applyFont="1" applyFill="1" applyBorder="1" applyAlignment="1">
      <alignment horizontal="right"/>
      <protection locked="0"/>
    </xf>
    <xf numFmtId="164" fontId="13" fillId="3" borderId="3" xfId="0" applyNumberFormat="1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164" fontId="12" fillId="3" borderId="3" xfId="0" applyNumberFormat="1" applyFont="1" applyFill="1" applyBorder="1" applyAlignment="1" applyProtection="1">
      <alignment horizontal="center"/>
    </xf>
    <xf numFmtId="0" fontId="12" fillId="4" borderId="0" xfId="0" applyFont="1" applyFill="1" applyBorder="1" applyAlignment="1">
      <alignment horizontal="right"/>
      <protection locked="0"/>
    </xf>
    <xf numFmtId="0" fontId="12" fillId="4" borderId="0" xfId="0" applyFont="1" applyFill="1" applyBorder="1" applyAlignment="1">
      <alignment horizontal="left" vertical="top" wrapText="1"/>
      <protection locked="0"/>
    </xf>
    <xf numFmtId="0" fontId="0" fillId="4" borderId="10" xfId="0" applyFill="1" applyBorder="1" applyAlignment="1">
      <alignment horizontal="center" vertical="center"/>
      <protection locked="0"/>
    </xf>
    <xf numFmtId="0" fontId="0" fillId="4" borderId="6" xfId="0" applyFill="1" applyBorder="1" applyAlignment="1">
      <alignment horizontal="center" vertical="center"/>
      <protection locked="0"/>
    </xf>
    <xf numFmtId="0" fontId="20" fillId="4" borderId="6" xfId="0" applyFont="1" applyFill="1" applyBorder="1" applyAlignment="1">
      <alignment horizontal="center" vertical="center"/>
      <protection locked="0"/>
    </xf>
    <xf numFmtId="0" fontId="0" fillId="4" borderId="11" xfId="0" applyFill="1" applyBorder="1" applyAlignment="1">
      <alignment horizontal="center" vertical="center"/>
      <protection locked="0"/>
    </xf>
    <xf numFmtId="164" fontId="0" fillId="4" borderId="10" xfId="0" applyNumberFormat="1" applyFill="1" applyBorder="1" applyAlignment="1">
      <alignment horizontal="center" vertical="center"/>
      <protection locked="0"/>
    </xf>
    <xf numFmtId="164" fontId="0" fillId="4" borderId="10" xfId="0" applyNumberFormat="1" applyFont="1" applyFill="1" applyBorder="1" applyAlignment="1">
      <alignment horizontal="center" vertical="center"/>
      <protection locked="0"/>
    </xf>
    <xf numFmtId="164" fontId="0" fillId="4" borderId="6" xfId="0" applyNumberFormat="1" applyFont="1" applyFill="1" applyBorder="1" applyAlignment="1">
      <alignment horizontal="center" vertical="center"/>
      <protection locked="0"/>
    </xf>
    <xf numFmtId="164" fontId="0" fillId="4" borderId="11" xfId="0" applyNumberFormat="1" applyFont="1" applyFill="1" applyBorder="1" applyAlignment="1">
      <alignment horizontal="center" vertical="center"/>
      <protection locked="0"/>
    </xf>
    <xf numFmtId="0" fontId="13" fillId="4" borderId="0" xfId="0" applyFont="1" applyFill="1" applyBorder="1" applyAlignment="1">
      <alignment horizontal="right" vertical="top"/>
      <protection locked="0"/>
    </xf>
    <xf numFmtId="0" fontId="12" fillId="4" borderId="0" xfId="0" applyFont="1" applyFill="1" applyBorder="1" applyAlignment="1">
      <alignment horizontal="left"/>
      <protection locked="0"/>
    </xf>
    <xf numFmtId="0" fontId="12" fillId="4" borderId="0" xfId="0" applyFont="1" applyFill="1" applyBorder="1" applyAlignment="1">
      <alignment horizontal="center"/>
      <protection locked="0"/>
    </xf>
    <xf numFmtId="0" fontId="12" fillId="0" borderId="4" xfId="0" applyFont="1" applyFill="1" applyBorder="1" applyAlignment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 vertical="center" wrapText="1"/>
      <protection locked="0"/>
    </xf>
    <xf numFmtId="0" fontId="12" fillId="0" borderId="7" xfId="0" applyFont="1" applyFill="1" applyBorder="1" applyAlignment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  <protection locked="0"/>
    </xf>
    <xf numFmtId="0" fontId="12" fillId="0" borderId="13" xfId="0" applyFont="1" applyFill="1" applyBorder="1" applyAlignment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 wrapText="1"/>
      <protection locked="0"/>
    </xf>
    <xf numFmtId="0" fontId="12" fillId="5" borderId="2" xfId="0" applyFont="1" applyFill="1" applyBorder="1" applyAlignment="1">
      <alignment horizontal="center"/>
      <protection locked="0"/>
    </xf>
    <xf numFmtId="0" fontId="8" fillId="2" borderId="0" xfId="0" applyFont="1" applyFill="1" applyBorder="1" applyAlignment="1">
      <alignment horizontal="center"/>
      <protection locked="0"/>
    </xf>
    <xf numFmtId="0" fontId="13" fillId="4" borderId="0" xfId="0" applyFont="1" applyFill="1" applyBorder="1" applyAlignment="1">
      <alignment horizontal="left" wrapText="1"/>
      <protection locked="0"/>
    </xf>
    <xf numFmtId="0" fontId="12" fillId="5" borderId="6" xfId="0" applyFont="1" applyFill="1" applyBorder="1" applyAlignment="1">
      <alignment horizontal="center"/>
      <protection locked="0"/>
    </xf>
    <xf numFmtId="0" fontId="0" fillId="5" borderId="4" xfId="0" applyFont="1" applyFill="1" applyBorder="1" applyAlignment="1">
      <alignment horizontal="left"/>
      <protection locked="0"/>
    </xf>
    <xf numFmtId="0" fontId="0" fillId="5" borderId="5" xfId="0" applyFont="1" applyFill="1" applyBorder="1" applyAlignment="1">
      <alignment horizontal="left"/>
      <protection locked="0"/>
    </xf>
    <xf numFmtId="164" fontId="12" fillId="3" borderId="0" xfId="0" applyNumberFormat="1" applyFont="1" applyFill="1" applyBorder="1" applyAlignment="1" applyProtection="1">
      <alignment horizontal="center"/>
    </xf>
    <xf numFmtId="0" fontId="30" fillId="4" borderId="2" xfId="0" applyFont="1" applyFill="1" applyBorder="1" applyAlignment="1">
      <alignment horizontal="center"/>
      <protection locked="0"/>
    </xf>
    <xf numFmtId="0" fontId="18" fillId="4" borderId="0" xfId="0" applyFont="1" applyFill="1" applyBorder="1" applyAlignment="1">
      <alignment horizontal="right"/>
      <protection locked="0"/>
    </xf>
    <xf numFmtId="0" fontId="16" fillId="4" borderId="0" xfId="0" applyFont="1" applyFill="1" applyBorder="1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12" fillId="5" borderId="3" xfId="0" applyFont="1" applyFill="1" applyBorder="1" applyAlignment="1" applyProtection="1">
      <alignment horizontal="center"/>
    </xf>
    <xf numFmtId="167" fontId="0" fillId="5" borderId="2" xfId="0" applyNumberFormat="1" applyFill="1" applyBorder="1" applyAlignment="1" applyProtection="1">
      <alignment horizontal="center"/>
    </xf>
    <xf numFmtId="0" fontId="14" fillId="3" borderId="3" xfId="0" applyFont="1" applyFill="1" applyBorder="1" applyAlignment="1" applyProtection="1">
      <alignment horizontal="right"/>
    </xf>
    <xf numFmtId="164" fontId="12" fillId="5" borderId="3" xfId="0" applyNumberFormat="1" applyFont="1" applyFill="1" applyBorder="1" applyAlignment="1" applyProtection="1">
      <alignment horizontal="center"/>
    </xf>
    <xf numFmtId="0" fontId="12" fillId="5" borderId="3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right"/>
    </xf>
    <xf numFmtId="0" fontId="14" fillId="4" borderId="0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left"/>
    </xf>
    <xf numFmtId="0" fontId="12" fillId="5" borderId="2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right"/>
    </xf>
    <xf numFmtId="14" fontId="0" fillId="4" borderId="2" xfId="0" applyNumberForma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left" vertical="top" wrapText="1"/>
    </xf>
    <xf numFmtId="0" fontId="13" fillId="4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left" wrapText="1"/>
    </xf>
    <xf numFmtId="0" fontId="0" fillId="4" borderId="10" xfId="0" applyFill="1" applyBorder="1" applyAlignment="1" applyProtection="1">
      <alignment horizontal="center" vertical="center"/>
    </xf>
    <xf numFmtId="0" fontId="0" fillId="4" borderId="6" xfId="0" applyFill="1" applyBorder="1" applyAlignment="1" applyProtection="1">
      <alignment horizontal="center" vertical="center"/>
    </xf>
    <xf numFmtId="0" fontId="20" fillId="4" borderId="6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169" fontId="20" fillId="4" borderId="10" xfId="0" applyNumberFormat="1" applyFont="1" applyFill="1" applyBorder="1" applyAlignment="1" applyProtection="1">
      <alignment horizontal="center" vertical="center"/>
    </xf>
    <xf numFmtId="169" fontId="20" fillId="4" borderId="6" xfId="0" applyNumberFormat="1" applyFont="1" applyFill="1" applyBorder="1" applyAlignment="1" applyProtection="1">
      <alignment horizontal="center" vertical="center"/>
    </xf>
    <xf numFmtId="169" fontId="20" fillId="4" borderId="11" xfId="0" applyNumberFormat="1" applyFont="1" applyFill="1" applyBorder="1" applyAlignment="1" applyProtection="1">
      <alignment horizontal="center" vertical="center"/>
    </xf>
    <xf numFmtId="0" fontId="33" fillId="6" borderId="17" xfId="2" applyFont="1" applyFill="1" applyBorder="1" applyAlignment="1">
      <alignment horizontal="left"/>
    </xf>
    <xf numFmtId="0" fontId="33" fillId="6" borderId="18" xfId="2" applyFont="1" applyFill="1" applyBorder="1" applyAlignment="1">
      <alignment horizontal="left"/>
    </xf>
    <xf numFmtId="0" fontId="32" fillId="6" borderId="20" xfId="2" applyFont="1" applyFill="1" applyBorder="1" applyAlignment="1">
      <alignment horizontal="left"/>
    </xf>
    <xf numFmtId="0" fontId="32" fillId="6" borderId="21" xfId="2" applyFont="1" applyFill="1" applyBorder="1" applyAlignment="1">
      <alignment horizontal="left"/>
    </xf>
    <xf numFmtId="0" fontId="32" fillId="6" borderId="22" xfId="2" applyFont="1" applyFill="1" applyBorder="1" applyAlignment="1">
      <alignment horizontal="left"/>
    </xf>
    <xf numFmtId="0" fontId="32" fillId="6" borderId="26" xfId="2" applyFont="1" applyFill="1" applyBorder="1" applyAlignment="1">
      <alignment horizontal="left"/>
    </xf>
    <xf numFmtId="0" fontId="32" fillId="6" borderId="27" xfId="2" applyFont="1" applyFill="1" applyBorder="1" applyAlignment="1">
      <alignment horizontal="left"/>
    </xf>
    <xf numFmtId="0" fontId="32" fillId="6" borderId="28" xfId="2" applyFont="1" applyFill="1" applyBorder="1" applyAlignment="1">
      <alignment horizontal="left"/>
    </xf>
    <xf numFmtId="171" fontId="32" fillId="6" borderId="26" xfId="2" applyNumberFormat="1" applyFont="1" applyFill="1" applyBorder="1" applyAlignment="1">
      <alignment horizontal="left"/>
    </xf>
    <xf numFmtId="171" fontId="32" fillId="6" borderId="28" xfId="2" applyNumberFormat="1" applyFont="1" applyFill="1" applyBorder="1" applyAlignment="1">
      <alignment horizontal="left"/>
    </xf>
    <xf numFmtId="0" fontId="32" fillId="6" borderId="33" xfId="2" applyNumberFormat="1" applyFont="1" applyFill="1" applyBorder="1" applyAlignment="1">
      <alignment horizontal="left"/>
    </xf>
    <xf numFmtId="0" fontId="32" fillId="6" borderId="34" xfId="2" applyNumberFormat="1" applyFont="1" applyFill="1" applyBorder="1" applyAlignment="1">
      <alignment horizontal="left"/>
    </xf>
    <xf numFmtId="0" fontId="5" fillId="0" borderId="10" xfId="9" applyFont="1" applyBorder="1" applyAlignment="1" applyProtection="1">
      <alignment horizontal="center"/>
      <protection locked="0"/>
    </xf>
    <xf numFmtId="0" fontId="5" fillId="0" borderId="6" xfId="9" applyFont="1" applyBorder="1" applyAlignment="1" applyProtection="1">
      <alignment horizontal="center"/>
      <protection locked="0"/>
    </xf>
    <xf numFmtId="0" fontId="5" fillId="0" borderId="11" xfId="9" applyFont="1" applyBorder="1" applyAlignment="1" applyProtection="1">
      <alignment horizontal="center"/>
      <protection locked="0"/>
    </xf>
    <xf numFmtId="14" fontId="49" fillId="0" borderId="0" xfId="9" applyNumberFormat="1" applyFont="1" applyBorder="1" applyAlignment="1">
      <alignment horizontal="right" vertical="center"/>
    </xf>
    <xf numFmtId="14" fontId="49" fillId="0" borderId="53" xfId="9" applyNumberFormat="1" applyFont="1" applyBorder="1" applyAlignment="1">
      <alignment horizontal="right" vertical="center"/>
    </xf>
    <xf numFmtId="0" fontId="49" fillId="0" borderId="0" xfId="9" applyFont="1" applyBorder="1" applyAlignment="1">
      <alignment horizontal="right" wrapText="1"/>
    </xf>
    <xf numFmtId="0" fontId="49" fillId="0" borderId="0" xfId="9" applyFont="1" applyBorder="1" applyAlignment="1">
      <alignment horizontal="right"/>
    </xf>
    <xf numFmtId="0" fontId="49" fillId="0" borderId="53" xfId="9" applyFont="1" applyBorder="1" applyAlignment="1">
      <alignment horizontal="right"/>
    </xf>
    <xf numFmtId="0" fontId="5" fillId="0" borderId="0" xfId="9" applyFont="1" applyAlignment="1">
      <alignment horizontal="left"/>
    </xf>
    <xf numFmtId="0" fontId="50" fillId="0" borderId="0" xfId="9" applyFont="1" applyBorder="1" applyAlignment="1" applyProtection="1">
      <alignment horizontal="center"/>
      <protection locked="0"/>
    </xf>
    <xf numFmtId="0" fontId="50" fillId="0" borderId="55" xfId="9" applyFont="1" applyBorder="1" applyAlignment="1" applyProtection="1">
      <alignment horizontal="center"/>
      <protection locked="0"/>
    </xf>
    <xf numFmtId="0" fontId="5" fillId="0" borderId="8" xfId="9" applyFont="1" applyBorder="1" applyAlignment="1" applyProtection="1">
      <alignment horizontal="center"/>
      <protection locked="0"/>
    </xf>
    <xf numFmtId="0" fontId="5" fillId="0" borderId="2" xfId="9" applyFont="1" applyBorder="1" applyAlignment="1" applyProtection="1">
      <alignment horizontal="center"/>
      <protection locked="0"/>
    </xf>
    <xf numFmtId="0" fontId="5" fillId="0" borderId="9" xfId="9" applyFont="1" applyBorder="1" applyAlignment="1" applyProtection="1">
      <alignment horizontal="center"/>
      <protection locked="0"/>
    </xf>
    <xf numFmtId="0" fontId="5" fillId="0" borderId="4" xfId="9" applyFont="1" applyBorder="1" applyAlignment="1" applyProtection="1">
      <alignment horizontal="center"/>
      <protection locked="0"/>
    </xf>
    <xf numFmtId="0" fontId="5" fillId="0" borderId="5" xfId="9" applyFont="1" applyBorder="1" applyAlignment="1" applyProtection="1">
      <alignment horizontal="center"/>
      <protection locked="0"/>
    </xf>
    <xf numFmtId="0" fontId="5" fillId="0" borderId="7" xfId="9" applyFont="1" applyBorder="1" applyAlignment="1" applyProtection="1">
      <alignment horizontal="center"/>
      <protection locked="0"/>
    </xf>
    <xf numFmtId="0" fontId="46" fillId="0" borderId="26" xfId="9" applyFont="1" applyBorder="1" applyAlignment="1">
      <alignment horizontal="left" vertical="center"/>
    </xf>
    <xf numFmtId="0" fontId="46" fillId="0" borderId="27" xfId="9" applyFont="1" applyBorder="1" applyAlignment="1">
      <alignment horizontal="left" vertical="center"/>
    </xf>
    <xf numFmtId="0" fontId="46" fillId="0" borderId="28" xfId="9" applyFont="1" applyBorder="1" applyAlignment="1">
      <alignment horizontal="left" vertical="center"/>
    </xf>
    <xf numFmtId="0" fontId="41" fillId="0" borderId="0" xfId="9" applyFont="1" applyAlignment="1">
      <alignment vertical="center" wrapText="1"/>
    </xf>
    <xf numFmtId="0" fontId="44" fillId="0" borderId="0" xfId="9" applyFont="1" applyFill="1" applyAlignment="1">
      <alignment horizontal="right" wrapText="1"/>
    </xf>
    <xf numFmtId="17" fontId="45" fillId="8" borderId="0" xfId="9" applyNumberFormat="1" applyFont="1" applyFill="1" applyAlignment="1" applyProtection="1">
      <alignment horizontal="left" wrapText="1"/>
      <protection locked="0"/>
    </xf>
    <xf numFmtId="0" fontId="45" fillId="8" borderId="0" xfId="9" applyFont="1" applyFill="1" applyAlignment="1" applyProtection="1">
      <alignment horizontal="left" wrapText="1"/>
      <protection locked="0"/>
    </xf>
    <xf numFmtId="0" fontId="44" fillId="0" borderId="0" xfId="9" applyFont="1" applyAlignment="1">
      <alignment horizontal="left"/>
    </xf>
    <xf numFmtId="0" fontId="45" fillId="8" borderId="0" xfId="9" applyFont="1" applyFill="1" applyAlignment="1" applyProtection="1">
      <alignment horizontal="left" vertical="center" wrapText="1"/>
      <protection locked="0"/>
    </xf>
    <xf numFmtId="0" fontId="5" fillId="0" borderId="0" xfId="9" applyFont="1" applyAlignment="1">
      <alignment horizontal="center"/>
    </xf>
    <xf numFmtId="0" fontId="43" fillId="0" borderId="0" xfId="9" applyFont="1" applyAlignment="1">
      <alignment horizontal="left"/>
    </xf>
    <xf numFmtId="0" fontId="45" fillId="8" borderId="0" xfId="9" applyFont="1" applyFill="1" applyAlignment="1" applyProtection="1">
      <alignment horizontal="left" vertical="center"/>
      <protection locked="0"/>
    </xf>
    <xf numFmtId="0" fontId="5" fillId="0" borderId="0" xfId="9" applyFont="1" applyFill="1" applyAlignment="1">
      <alignment horizontal="center"/>
    </xf>
    <xf numFmtId="0" fontId="5" fillId="0" borderId="46" xfId="9" applyFont="1" applyBorder="1" applyAlignment="1">
      <alignment horizontal="center"/>
    </xf>
  </cellXfs>
  <cellStyles count="10">
    <cellStyle name="Euro" xfId="4"/>
    <cellStyle name="Euro 2" xfId="5"/>
    <cellStyle name="Euro_Vorl_ MBM_Abrech" xfId="6"/>
    <cellStyle name="Prozent" xfId="1" builtinId="5"/>
    <cellStyle name="Standard" xfId="0" builtinId="0"/>
    <cellStyle name="Standard 2" xfId="2"/>
    <cellStyle name="Standard 3" xfId="9"/>
    <cellStyle name="Währung" xfId="8" builtinId="4"/>
    <cellStyle name="Währung 2" xfId="3"/>
    <cellStyle name="Währung 3" xfId="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AB$11" lockText="1" noThreeD="1"/>
</file>

<file path=xl/ctrlProps/ctrlProp2.xml><?xml version="1.0" encoding="utf-8"?>
<formControlPr xmlns="http://schemas.microsoft.com/office/spreadsheetml/2009/9/main" objectType="CheckBox" fmlaLink="$AB$12" lockText="1" noThreeD="1"/>
</file>

<file path=xl/ctrlProps/ctrlProp3.xml><?xml version="1.0" encoding="utf-8"?>
<formControlPr xmlns="http://schemas.microsoft.com/office/spreadsheetml/2009/9/main" objectType="CheckBox" checked="Checked" fmlaLink="$M$51" lockText="1" noThreeD="1"/>
</file>

<file path=xl/ctrlProps/ctrlProp4.xml><?xml version="1.0" encoding="utf-8"?>
<formControlPr xmlns="http://schemas.microsoft.com/office/spreadsheetml/2009/9/main" objectType="CheckBox" checked="Checked" fmlaLink="$Y$54" lockText="1" noThreeD="1"/>
</file>

<file path=xl/ctrlProps/ctrlProp5.xml><?xml version="1.0" encoding="utf-8"?>
<formControlPr xmlns="http://schemas.microsoft.com/office/spreadsheetml/2009/9/main" objectType="CheckBox" checked="Checked" fmlaLink="$Y$53" lockText="1" noThreeD="1"/>
</file>

<file path=xl/ctrlProps/ctrlProp6.xml><?xml version="1.0" encoding="utf-8"?>
<formControlPr xmlns="http://schemas.microsoft.com/office/spreadsheetml/2009/9/main" objectType="CheckBox" checked="Checked" fmlaLink="$Y$52" lockText="1" noThreeD="1"/>
</file>

<file path=xl/ctrlProps/ctrlProp7.xml><?xml version="1.0" encoding="utf-8"?>
<formControlPr xmlns="http://schemas.microsoft.com/office/spreadsheetml/2009/9/main" objectType="CheckBox" checked="Checked" fmlaLink="$Y$51" lockText="1" noThreeD="1"/>
</file>

<file path=xl/ctrlProps/ctrlProp8.xml><?xml version="1.0" encoding="utf-8"?>
<formControlPr xmlns="http://schemas.microsoft.com/office/spreadsheetml/2009/9/main" objectType="CheckBox" fmlaLink="$M$53" lockText="1" noThreeD="1"/>
</file>

<file path=xl/ctrlProps/ctrlProp9.xml><?xml version="1.0" encoding="utf-8"?>
<formControlPr xmlns="http://schemas.microsoft.com/office/spreadsheetml/2009/9/main" objectType="CheckBox" checked="Checked" fmlaLink="$Y$55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9</xdr:row>
          <xdr:rowOff>47625</xdr:rowOff>
        </xdr:from>
        <xdr:to>
          <xdr:col>28</xdr:col>
          <xdr:colOff>161925</xdr:colOff>
          <xdr:row>11</xdr:row>
          <xdr:rowOff>19050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10</xdr:row>
          <xdr:rowOff>152400</xdr:rowOff>
        </xdr:from>
        <xdr:to>
          <xdr:col>28</xdr:col>
          <xdr:colOff>190500</xdr:colOff>
          <xdr:row>12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50</xdr:row>
          <xdr:rowOff>28575</xdr:rowOff>
        </xdr:from>
        <xdr:to>
          <xdr:col>12</xdr:col>
          <xdr:colOff>190500</xdr:colOff>
          <xdr:row>51</xdr:row>
          <xdr:rowOff>57150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53</xdr:row>
          <xdr:rowOff>38100</xdr:rowOff>
        </xdr:from>
        <xdr:to>
          <xdr:col>25</xdr:col>
          <xdr:colOff>9525</xdr:colOff>
          <xdr:row>54</xdr:row>
          <xdr:rowOff>66675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52</xdr:row>
          <xdr:rowOff>38100</xdr:rowOff>
        </xdr:from>
        <xdr:to>
          <xdr:col>25</xdr:col>
          <xdr:colOff>9525</xdr:colOff>
          <xdr:row>53</xdr:row>
          <xdr:rowOff>66675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51</xdr:row>
          <xdr:rowOff>38100</xdr:rowOff>
        </xdr:from>
        <xdr:to>
          <xdr:col>25</xdr:col>
          <xdr:colOff>9525</xdr:colOff>
          <xdr:row>52</xdr:row>
          <xdr:rowOff>66675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50</xdr:row>
          <xdr:rowOff>38100</xdr:rowOff>
        </xdr:from>
        <xdr:to>
          <xdr:col>25</xdr:col>
          <xdr:colOff>9525</xdr:colOff>
          <xdr:row>51</xdr:row>
          <xdr:rowOff>66675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52</xdr:row>
          <xdr:rowOff>28575</xdr:rowOff>
        </xdr:from>
        <xdr:to>
          <xdr:col>12</xdr:col>
          <xdr:colOff>200025</xdr:colOff>
          <xdr:row>53</xdr:row>
          <xdr:rowOff>57150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54</xdr:row>
          <xdr:rowOff>19050</xdr:rowOff>
        </xdr:from>
        <xdr:to>
          <xdr:col>25</xdr:col>
          <xdr:colOff>9525</xdr:colOff>
          <xdr:row>55</xdr:row>
          <xdr:rowOff>47625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owronek.DLRG\AppData\Local\Microsoft\Windows\Temporary%20Internet%20Files\Content.Outlook\B03TRGCF\KSV_2018-2019\AEJ\abgerechnet\19xxxx%20-%20Vorl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-Liste_AEJ"/>
      <sheetName val="Antrag_AEJ"/>
      <sheetName val="Themenschlüssel"/>
      <sheetName val="Auszahlungsbescheid_AEJ"/>
      <sheetName val="Abrechnung-genaue Betraege"/>
    </sheetNames>
    <sheetDataSet>
      <sheetData sheetId="0"/>
      <sheetData sheetId="1"/>
      <sheetData sheetId="2">
        <row r="7">
          <cell r="A7" t="str">
            <v>Natur- und umweltbezogene Schwerpunkte</v>
          </cell>
        </row>
        <row r="8">
          <cell r="A8" t="str">
            <v>Handwerklich-technische Schwerpunkte</v>
          </cell>
        </row>
        <row r="9">
          <cell r="A9" t="str">
            <v>Rettungs- und Hilfstechniken</v>
          </cell>
        </row>
        <row r="10">
          <cell r="A10" t="str">
            <v>(Gesellschafts-)polit., histor., arbeitsweltbez., interkult., weltansch., relig. Schwerpunkte</v>
          </cell>
        </row>
        <row r="11">
          <cell r="A11" t="str">
            <v>Medien (-pädagogische) Schwerpunkte</v>
          </cell>
        </row>
        <row r="12">
          <cell r="A12" t="str">
            <v xml:space="preserve">Hauswirtschaftliche Schwerpunkte </v>
          </cell>
        </row>
        <row r="13">
          <cell r="A13" t="str">
            <v>Jugendkulturelle und künstlerisch kreative Schwerpunkte</v>
          </cell>
        </row>
        <row r="14">
          <cell r="A14" t="str">
            <v>Spielbezogene Schwerpunkte</v>
          </cell>
        </row>
        <row r="15">
          <cell r="A15" t="str">
            <v>Sportbezogene Schwerpunkte</v>
          </cell>
        </row>
        <row r="16">
          <cell r="A16" t="str">
            <v>Schwerpunkte im Bereich der Traditions- und Brauchtumspflege</v>
          </cell>
        </row>
        <row r="17">
          <cell r="A17" t="str">
            <v>Schwerpunkte im Bereich der Didaktik und Methodik</v>
          </cell>
        </row>
        <row r="18">
          <cell r="A18" t="str">
            <v>Geschlechtsdifferenzierte Schwerpunkte</v>
          </cell>
        </row>
        <row r="19">
          <cell r="A19" t="str">
            <v>Auseinandersetzung mit dem Thema Gewalt und Gewaltprävention</v>
          </cell>
        </row>
        <row r="20">
          <cell r="A20" t="str">
            <v>Schulbegleitende Angebotsschwerpunkte</v>
          </cell>
        </row>
        <row r="21">
          <cell r="A21" t="str">
            <v>Beratungen</v>
          </cell>
        </row>
        <row r="22">
          <cell r="A22" t="str">
            <v>Sonstige</v>
          </cell>
        </row>
        <row r="23">
          <cell r="A23" t="str">
            <v>Kein festgelegter Schwerpunkt</v>
          </cell>
        </row>
        <row r="27">
          <cell r="A27" t="str">
            <v>EA</v>
          </cell>
        </row>
        <row r="28">
          <cell r="A28" t="str">
            <v>HA</v>
          </cell>
        </row>
        <row r="29">
          <cell r="A29" t="str">
            <v>HO</v>
          </cell>
        </row>
        <row r="30">
          <cell r="A30" t="str">
            <v>PR</v>
          </cell>
        </row>
        <row r="31">
          <cell r="A31" t="str">
            <v>SO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37"/>
  <sheetViews>
    <sheetView view="pageLayout" topLeftCell="A31" zoomScale="80" zoomScaleNormal="100" zoomScalePageLayoutView="80" workbookViewId="0">
      <selection activeCell="E3" sqref="E3"/>
    </sheetView>
  </sheetViews>
  <sheetFormatPr baseColWidth="10" defaultColWidth="11.42578125" defaultRowHeight="15"/>
  <cols>
    <col min="1" max="1" width="6.7109375" style="14" customWidth="1"/>
    <col min="2" max="2" width="30" style="14" customWidth="1"/>
    <col min="3" max="4" width="3.28515625" style="14" customWidth="1"/>
    <col min="5" max="5" width="36.5703125" style="14" customWidth="1"/>
    <col min="6" max="9" width="6.7109375" style="14" customWidth="1"/>
    <col min="10" max="30" width="3.28515625" style="14" customWidth="1"/>
    <col min="31" max="31" width="3.28515625" style="14" hidden="1" customWidth="1"/>
    <col min="32" max="53" width="3.28515625" style="14" customWidth="1"/>
    <col min="54" max="16384" width="11.42578125" style="14"/>
  </cols>
  <sheetData>
    <row r="1" spans="1:31" ht="23.45">
      <c r="A1" s="278" t="s">
        <v>154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3" spans="1:31" ht="15.6">
      <c r="A3" s="57" t="s">
        <v>155</v>
      </c>
      <c r="C3" s="54"/>
      <c r="D3" s="54"/>
      <c r="E3" s="105" t="s">
        <v>300</v>
      </c>
      <c r="F3" s="54"/>
      <c r="G3" s="57" t="s">
        <v>158</v>
      </c>
      <c r="I3" s="282">
        <v>43673</v>
      </c>
      <c r="J3" s="283"/>
      <c r="K3" s="283"/>
      <c r="L3" s="283"/>
      <c r="M3" s="283"/>
      <c r="N3" s="283"/>
      <c r="O3" s="283"/>
      <c r="P3" s="283"/>
    </row>
    <row r="4" spans="1:31" ht="15.75">
      <c r="A4" s="57" t="s">
        <v>156</v>
      </c>
      <c r="C4" s="54"/>
      <c r="D4" s="54"/>
      <c r="E4" s="55" t="s">
        <v>301</v>
      </c>
      <c r="F4" s="54"/>
      <c r="G4" s="57" t="s">
        <v>159</v>
      </c>
      <c r="I4" s="282">
        <v>43680</v>
      </c>
      <c r="J4" s="283"/>
      <c r="K4" s="283"/>
      <c r="L4" s="283"/>
      <c r="M4" s="283"/>
      <c r="N4" s="283"/>
      <c r="O4" s="283"/>
      <c r="P4" s="283"/>
      <c r="AE4" s="14" t="s">
        <v>229</v>
      </c>
    </row>
    <row r="5" spans="1:31" ht="15.75">
      <c r="A5" s="57" t="s">
        <v>157</v>
      </c>
      <c r="C5" s="54"/>
      <c r="D5" s="54"/>
      <c r="E5" s="76">
        <v>91757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AE5" s="14" t="s">
        <v>230</v>
      </c>
    </row>
    <row r="6" spans="1:31" ht="14.45">
      <c r="AE6" s="14" t="s">
        <v>231</v>
      </c>
    </row>
    <row r="7" spans="1:31" ht="15.6">
      <c r="A7" s="58" t="s">
        <v>166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14" t="s">
        <v>232</v>
      </c>
    </row>
    <row r="8" spans="1:31" ht="30.75" customHeight="1">
      <c r="A8" s="59" t="s">
        <v>160</v>
      </c>
      <c r="B8" s="60" t="s">
        <v>161</v>
      </c>
      <c r="C8" s="61" t="s">
        <v>226</v>
      </c>
      <c r="D8" s="61" t="s">
        <v>225</v>
      </c>
      <c r="E8" s="60" t="s">
        <v>163</v>
      </c>
      <c r="F8" s="62" t="s">
        <v>162</v>
      </c>
      <c r="G8" s="60" t="s">
        <v>164</v>
      </c>
      <c r="H8" s="279" t="s">
        <v>165</v>
      </c>
      <c r="I8" s="280"/>
      <c r="J8" s="280"/>
      <c r="K8" s="280"/>
      <c r="L8" s="280"/>
      <c r="M8" s="280"/>
      <c r="N8" s="280"/>
      <c r="O8" s="280"/>
      <c r="P8" s="281"/>
    </row>
    <row r="9" spans="1:31" ht="18.75" customHeight="1">
      <c r="A9" s="63" t="s">
        <v>168</v>
      </c>
      <c r="B9" s="64" t="s">
        <v>299</v>
      </c>
      <c r="C9" s="65"/>
      <c r="D9" s="65" t="s">
        <v>289</v>
      </c>
      <c r="E9" s="76" t="s">
        <v>293</v>
      </c>
      <c r="F9" s="64">
        <v>22</v>
      </c>
      <c r="G9" s="64" t="s">
        <v>230</v>
      </c>
      <c r="H9" s="275"/>
      <c r="I9" s="276"/>
      <c r="J9" s="276"/>
      <c r="K9" s="276"/>
      <c r="L9" s="276"/>
      <c r="M9" s="276"/>
      <c r="N9" s="276"/>
      <c r="O9" s="276"/>
      <c r="P9" s="277"/>
    </row>
    <row r="10" spans="1:31" ht="18.75" customHeight="1">
      <c r="A10" s="63" t="s">
        <v>169</v>
      </c>
      <c r="B10" s="64" t="s">
        <v>302</v>
      </c>
      <c r="C10" s="65" t="s">
        <v>289</v>
      </c>
      <c r="D10" s="65"/>
      <c r="E10" s="76" t="s">
        <v>294</v>
      </c>
      <c r="F10" s="64">
        <v>25</v>
      </c>
      <c r="G10" s="64" t="s">
        <v>230</v>
      </c>
      <c r="H10" s="275"/>
      <c r="I10" s="276"/>
      <c r="J10" s="276"/>
      <c r="K10" s="276"/>
      <c r="L10" s="276"/>
      <c r="M10" s="276"/>
      <c r="N10" s="276"/>
      <c r="O10" s="276"/>
      <c r="P10" s="277"/>
    </row>
    <row r="11" spans="1:31" ht="18.75" customHeight="1">
      <c r="A11" s="63" t="s">
        <v>170</v>
      </c>
      <c r="B11" s="64" t="s">
        <v>303</v>
      </c>
      <c r="C11" s="65"/>
      <c r="D11" s="65" t="s">
        <v>289</v>
      </c>
      <c r="E11" s="76" t="s">
        <v>295</v>
      </c>
      <c r="F11" s="64">
        <v>31</v>
      </c>
      <c r="G11" s="64" t="s">
        <v>230</v>
      </c>
      <c r="H11" s="275"/>
      <c r="I11" s="276"/>
      <c r="J11" s="276"/>
      <c r="K11" s="276"/>
      <c r="L11" s="276"/>
      <c r="M11" s="276"/>
      <c r="N11" s="276"/>
      <c r="O11" s="276"/>
      <c r="P11" s="277"/>
    </row>
    <row r="12" spans="1:31" ht="18.75" customHeight="1">
      <c r="A12" s="63" t="s">
        <v>171</v>
      </c>
      <c r="B12" s="64"/>
      <c r="C12" s="65"/>
      <c r="D12" s="65"/>
      <c r="E12" s="76"/>
      <c r="F12" s="64"/>
      <c r="G12" s="64"/>
      <c r="H12" s="275"/>
      <c r="I12" s="276"/>
      <c r="J12" s="276"/>
      <c r="K12" s="276"/>
      <c r="L12" s="276"/>
      <c r="M12" s="276"/>
      <c r="N12" s="276"/>
      <c r="O12" s="276"/>
      <c r="P12" s="277"/>
    </row>
    <row r="13" spans="1:31" ht="18.75" customHeight="1">
      <c r="A13" s="107" t="s">
        <v>172</v>
      </c>
      <c r="B13" s="106"/>
      <c r="C13" s="106"/>
      <c r="D13" s="106"/>
      <c r="E13" s="106"/>
      <c r="F13" s="106"/>
      <c r="G13" s="108"/>
      <c r="H13" s="275"/>
      <c r="I13" s="276"/>
      <c r="J13" s="276"/>
      <c r="K13" s="276"/>
      <c r="L13" s="276"/>
      <c r="M13" s="276"/>
      <c r="N13" s="276"/>
      <c r="O13" s="276"/>
      <c r="P13" s="277"/>
    </row>
    <row r="14" spans="1:31" ht="18.75" customHeight="1">
      <c r="A14" s="63" t="s">
        <v>173</v>
      </c>
      <c r="B14" s="64"/>
      <c r="C14" s="65"/>
      <c r="D14" s="65"/>
      <c r="E14" s="64"/>
      <c r="F14" s="64"/>
      <c r="G14" s="64"/>
      <c r="H14" s="275"/>
      <c r="I14" s="276"/>
      <c r="J14" s="276"/>
      <c r="K14" s="276"/>
      <c r="L14" s="276"/>
      <c r="M14" s="276"/>
      <c r="N14" s="276"/>
      <c r="O14" s="276"/>
      <c r="P14" s="277"/>
    </row>
    <row r="15" spans="1:31" ht="18.75" customHeight="1">
      <c r="A15" s="63" t="s">
        <v>174</v>
      </c>
      <c r="B15" s="64"/>
      <c r="C15" s="65"/>
      <c r="D15" s="65"/>
      <c r="E15" s="64"/>
      <c r="F15" s="64"/>
      <c r="G15" s="64"/>
      <c r="H15" s="275"/>
      <c r="I15" s="276"/>
      <c r="J15" s="276"/>
      <c r="K15" s="276"/>
      <c r="L15" s="276"/>
      <c r="M15" s="276"/>
      <c r="N15" s="276"/>
      <c r="O15" s="276"/>
      <c r="P15" s="277"/>
    </row>
    <row r="16" spans="1:31" ht="18.75" customHeight="1">
      <c r="A16" s="63" t="s">
        <v>175</v>
      </c>
      <c r="B16" s="66"/>
      <c r="C16" s="109"/>
      <c r="D16" s="67"/>
      <c r="E16" s="66"/>
      <c r="F16" s="64"/>
      <c r="G16" s="64"/>
      <c r="H16" s="275"/>
      <c r="I16" s="276"/>
      <c r="J16" s="276"/>
      <c r="K16" s="276"/>
      <c r="L16" s="276"/>
      <c r="M16" s="276"/>
      <c r="N16" s="276"/>
      <c r="O16" s="276"/>
      <c r="P16" s="277"/>
    </row>
    <row r="17" spans="1:30" ht="18.75" customHeight="1">
      <c r="A17" s="63" t="s">
        <v>176</v>
      </c>
      <c r="B17" s="64"/>
      <c r="C17" s="65"/>
      <c r="D17" s="65"/>
      <c r="E17" s="64"/>
      <c r="F17" s="64"/>
      <c r="G17" s="64"/>
      <c r="H17" s="275"/>
      <c r="I17" s="276"/>
      <c r="J17" s="276"/>
      <c r="K17" s="276"/>
      <c r="L17" s="276"/>
      <c r="M17" s="276"/>
      <c r="N17" s="276"/>
      <c r="O17" s="276"/>
      <c r="P17" s="277"/>
    </row>
    <row r="18" spans="1:30" ht="18.75" customHeight="1">
      <c r="A18" s="63" t="s">
        <v>177</v>
      </c>
      <c r="B18" s="64"/>
      <c r="C18" s="110"/>
      <c r="D18" s="110"/>
      <c r="E18" s="64"/>
      <c r="F18" s="64"/>
      <c r="G18" s="64"/>
      <c r="H18" s="275"/>
      <c r="I18" s="276"/>
      <c r="J18" s="276"/>
      <c r="K18" s="276"/>
      <c r="L18" s="276"/>
      <c r="M18" s="276"/>
      <c r="N18" s="276"/>
      <c r="O18" s="276"/>
      <c r="P18" s="277"/>
    </row>
    <row r="19" spans="1:30" ht="4.5" customHeight="1"/>
    <row r="20" spans="1:30" ht="14.45">
      <c r="A20" s="264" t="s">
        <v>237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</row>
    <row r="21" spans="1:30" ht="14.4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</row>
    <row r="22" spans="1:30" ht="14.4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</row>
    <row r="23" spans="1:30" ht="14.4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</row>
    <row r="24" spans="1:30" ht="14.4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</row>
    <row r="25" spans="1:30" ht="14.45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</row>
    <row r="26" spans="1:30" ht="14.45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</row>
    <row r="27" spans="1:30" ht="14.4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</row>
    <row r="28" spans="1:30" ht="14.4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</row>
    <row r="30" spans="1:30" ht="15.6">
      <c r="A30" s="58" t="s">
        <v>167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</row>
    <row r="31" spans="1:30">
      <c r="A31" s="265" t="s">
        <v>160</v>
      </c>
      <c r="B31" s="265" t="s">
        <v>161</v>
      </c>
      <c r="C31" s="267" t="s">
        <v>226</v>
      </c>
      <c r="D31" s="267" t="s">
        <v>225</v>
      </c>
      <c r="E31" s="265" t="s">
        <v>163</v>
      </c>
      <c r="F31" s="259" t="s">
        <v>162</v>
      </c>
      <c r="G31" s="260"/>
      <c r="H31" s="260"/>
      <c r="I31" s="261"/>
      <c r="J31" s="269" t="s">
        <v>165</v>
      </c>
      <c r="K31" s="270"/>
      <c r="L31" s="270"/>
      <c r="M31" s="270"/>
      <c r="N31" s="270"/>
      <c r="O31" s="270"/>
      <c r="P31" s="271"/>
    </row>
    <row r="32" spans="1:30">
      <c r="A32" s="266"/>
      <c r="B32" s="266"/>
      <c r="C32" s="268"/>
      <c r="D32" s="268"/>
      <c r="E32" s="266"/>
      <c r="F32" s="70" t="s">
        <v>286</v>
      </c>
      <c r="G32" s="70" t="s">
        <v>287</v>
      </c>
      <c r="H32" s="77" t="s">
        <v>288</v>
      </c>
      <c r="I32" s="77" t="s">
        <v>224</v>
      </c>
      <c r="J32" s="272"/>
      <c r="K32" s="273"/>
      <c r="L32" s="273"/>
      <c r="M32" s="273"/>
      <c r="N32" s="273"/>
      <c r="O32" s="273"/>
      <c r="P32" s="274"/>
    </row>
    <row r="33" spans="1:16" ht="18.75" customHeight="1">
      <c r="A33" s="66" t="s">
        <v>168</v>
      </c>
      <c r="B33" s="66" t="s">
        <v>304</v>
      </c>
      <c r="C33" s="112"/>
      <c r="D33" s="112" t="s">
        <v>289</v>
      </c>
      <c r="E33" s="113" t="s">
        <v>305</v>
      </c>
      <c r="F33" s="111"/>
      <c r="G33" s="111" t="s">
        <v>289</v>
      </c>
      <c r="H33" s="111"/>
      <c r="I33" s="100"/>
      <c r="J33" s="259"/>
      <c r="K33" s="260"/>
      <c r="L33" s="260"/>
      <c r="M33" s="260"/>
      <c r="N33" s="260"/>
      <c r="O33" s="260"/>
      <c r="P33" s="261"/>
    </row>
    <row r="34" spans="1:16" ht="18.75" customHeight="1">
      <c r="A34" s="66" t="s">
        <v>169</v>
      </c>
      <c r="B34" s="66" t="s">
        <v>306</v>
      </c>
      <c r="C34" s="112"/>
      <c r="D34" s="112" t="s">
        <v>289</v>
      </c>
      <c r="E34" s="113" t="s">
        <v>307</v>
      </c>
      <c r="F34" s="111"/>
      <c r="G34" s="111" t="s">
        <v>289</v>
      </c>
      <c r="H34" s="111"/>
      <c r="I34" s="100"/>
      <c r="J34" s="259"/>
      <c r="K34" s="260"/>
      <c r="L34" s="260"/>
      <c r="M34" s="260"/>
      <c r="N34" s="260"/>
      <c r="O34" s="260"/>
      <c r="P34" s="261"/>
    </row>
    <row r="35" spans="1:16" ht="18.75" customHeight="1">
      <c r="A35" s="66" t="s">
        <v>170</v>
      </c>
      <c r="B35" s="66" t="s">
        <v>308</v>
      </c>
      <c r="C35" s="112"/>
      <c r="D35" s="112" t="s">
        <v>289</v>
      </c>
      <c r="E35" s="113" t="s">
        <v>309</v>
      </c>
      <c r="F35" s="111" t="s">
        <v>289</v>
      </c>
      <c r="G35" s="111"/>
      <c r="H35" s="111"/>
      <c r="I35" s="100"/>
      <c r="J35" s="259"/>
      <c r="K35" s="260"/>
      <c r="L35" s="260"/>
      <c r="M35" s="260"/>
      <c r="N35" s="260"/>
      <c r="O35" s="260"/>
      <c r="P35" s="261"/>
    </row>
    <row r="36" spans="1:16" ht="18.75" customHeight="1">
      <c r="A36" s="66" t="s">
        <v>171</v>
      </c>
      <c r="B36" s="66" t="s">
        <v>310</v>
      </c>
      <c r="C36" s="112"/>
      <c r="D36" s="112" t="s">
        <v>289</v>
      </c>
      <c r="E36" s="113" t="s">
        <v>311</v>
      </c>
      <c r="F36" s="111"/>
      <c r="G36" s="111" t="s">
        <v>289</v>
      </c>
      <c r="H36" s="111"/>
      <c r="I36" s="100"/>
      <c r="J36" s="259"/>
      <c r="K36" s="260"/>
      <c r="L36" s="260"/>
      <c r="M36" s="260"/>
      <c r="N36" s="260"/>
      <c r="O36" s="260"/>
      <c r="P36" s="261"/>
    </row>
    <row r="37" spans="1:16" ht="18.75" customHeight="1">
      <c r="A37" s="66" t="s">
        <v>172</v>
      </c>
      <c r="B37" s="66" t="s">
        <v>312</v>
      </c>
      <c r="C37" s="112" t="s">
        <v>289</v>
      </c>
      <c r="D37" s="112"/>
      <c r="E37" s="113" t="s">
        <v>313</v>
      </c>
      <c r="F37" s="111" t="s">
        <v>289</v>
      </c>
      <c r="G37" s="111"/>
      <c r="H37" s="111"/>
      <c r="I37" s="100"/>
      <c r="J37" s="259"/>
      <c r="K37" s="260"/>
      <c r="L37" s="260"/>
      <c r="M37" s="260"/>
      <c r="N37" s="260"/>
      <c r="O37" s="260"/>
      <c r="P37" s="261"/>
    </row>
    <row r="38" spans="1:16" ht="18.75" customHeight="1">
      <c r="A38" s="66" t="s">
        <v>173</v>
      </c>
      <c r="B38" s="66" t="s">
        <v>314</v>
      </c>
      <c r="C38" s="112" t="s">
        <v>289</v>
      </c>
      <c r="D38" s="112"/>
      <c r="E38" s="64" t="s">
        <v>315</v>
      </c>
      <c r="F38" s="111" t="s">
        <v>289</v>
      </c>
      <c r="G38" s="111"/>
      <c r="H38" s="111"/>
      <c r="I38" s="100"/>
      <c r="J38" s="259"/>
      <c r="K38" s="260"/>
      <c r="L38" s="260"/>
      <c r="M38" s="260"/>
      <c r="N38" s="260"/>
      <c r="O38" s="260"/>
      <c r="P38" s="261"/>
    </row>
    <row r="39" spans="1:16" ht="18.75" customHeight="1">
      <c r="A39" s="66" t="s">
        <v>174</v>
      </c>
      <c r="B39" s="66" t="s">
        <v>316</v>
      </c>
      <c r="C39" s="112"/>
      <c r="D39" s="112" t="s">
        <v>289</v>
      </c>
      <c r="E39" s="64" t="s">
        <v>317</v>
      </c>
      <c r="F39" s="111" t="s">
        <v>289</v>
      </c>
      <c r="G39" s="111"/>
      <c r="H39" s="111"/>
      <c r="I39" s="100"/>
      <c r="J39" s="259"/>
      <c r="K39" s="260"/>
      <c r="L39" s="260"/>
      <c r="M39" s="260"/>
      <c r="N39" s="260"/>
      <c r="O39" s="260"/>
      <c r="P39" s="261"/>
    </row>
    <row r="40" spans="1:16" ht="18.75" customHeight="1">
      <c r="A40" s="66" t="s">
        <v>175</v>
      </c>
      <c r="B40" s="66" t="s">
        <v>318</v>
      </c>
      <c r="C40" s="112"/>
      <c r="D40" s="112" t="s">
        <v>289</v>
      </c>
      <c r="E40" s="113" t="s">
        <v>309</v>
      </c>
      <c r="F40" s="111" t="s">
        <v>289</v>
      </c>
      <c r="G40" s="111"/>
      <c r="H40" s="111"/>
      <c r="I40" s="100"/>
      <c r="J40" s="259"/>
      <c r="K40" s="260"/>
      <c r="L40" s="260"/>
      <c r="M40" s="260"/>
      <c r="N40" s="260"/>
      <c r="O40" s="260"/>
      <c r="P40" s="261"/>
    </row>
    <row r="41" spans="1:16" ht="18.75" customHeight="1">
      <c r="A41" s="66" t="s">
        <v>176</v>
      </c>
      <c r="B41" s="66" t="s">
        <v>319</v>
      </c>
      <c r="C41" s="112"/>
      <c r="D41" s="112" t="s">
        <v>289</v>
      </c>
      <c r="E41" s="113" t="s">
        <v>320</v>
      </c>
      <c r="F41" s="111"/>
      <c r="G41" s="111" t="s">
        <v>289</v>
      </c>
      <c r="H41" s="111"/>
      <c r="I41" s="100"/>
      <c r="J41" s="259"/>
      <c r="K41" s="260"/>
      <c r="L41" s="260"/>
      <c r="M41" s="260"/>
      <c r="N41" s="260"/>
      <c r="O41" s="260"/>
      <c r="P41" s="261"/>
    </row>
    <row r="42" spans="1:16" ht="18.75" customHeight="1">
      <c r="A42" s="66" t="s">
        <v>177</v>
      </c>
      <c r="B42" s="66" t="s">
        <v>321</v>
      </c>
      <c r="C42" s="112" t="s">
        <v>289</v>
      </c>
      <c r="D42" s="112"/>
      <c r="E42" s="64" t="s">
        <v>315</v>
      </c>
      <c r="F42" s="104"/>
      <c r="G42" s="104"/>
      <c r="H42" s="104" t="s">
        <v>289</v>
      </c>
      <c r="I42" s="100"/>
      <c r="J42" s="259"/>
      <c r="K42" s="260"/>
      <c r="L42" s="260"/>
      <c r="M42" s="260"/>
      <c r="N42" s="260"/>
      <c r="O42" s="260"/>
      <c r="P42" s="261"/>
    </row>
    <row r="43" spans="1:16" ht="18.75" customHeight="1">
      <c r="A43" s="66" t="s">
        <v>178</v>
      </c>
      <c r="B43" s="66" t="s">
        <v>322</v>
      </c>
      <c r="C43" s="112"/>
      <c r="D43" s="112" t="s">
        <v>289</v>
      </c>
      <c r="E43" s="113" t="s">
        <v>311</v>
      </c>
      <c r="F43" s="104"/>
      <c r="G43" s="104" t="s">
        <v>289</v>
      </c>
      <c r="H43" s="104"/>
      <c r="I43" s="111"/>
      <c r="J43" s="259"/>
      <c r="K43" s="260"/>
      <c r="L43" s="260"/>
      <c r="M43" s="260"/>
      <c r="N43" s="260"/>
      <c r="O43" s="260"/>
      <c r="P43" s="261"/>
    </row>
    <row r="44" spans="1:16" ht="18.75" customHeight="1">
      <c r="A44" s="66" t="s">
        <v>179</v>
      </c>
      <c r="B44" s="66" t="s">
        <v>323</v>
      </c>
      <c r="C44" s="112"/>
      <c r="D44" s="112" t="s">
        <v>289</v>
      </c>
      <c r="E44" s="113" t="s">
        <v>313</v>
      </c>
      <c r="F44" s="104" t="s">
        <v>289</v>
      </c>
      <c r="G44" s="104"/>
      <c r="H44" s="104" t="s">
        <v>289</v>
      </c>
      <c r="I44" s="111"/>
      <c r="J44" s="259"/>
      <c r="K44" s="260"/>
      <c r="L44" s="260"/>
      <c r="M44" s="260"/>
      <c r="N44" s="260"/>
      <c r="O44" s="260"/>
      <c r="P44" s="261"/>
    </row>
    <row r="45" spans="1:16" ht="18.75" customHeight="1">
      <c r="A45" s="66" t="s">
        <v>180</v>
      </c>
      <c r="B45" s="66" t="s">
        <v>324</v>
      </c>
      <c r="C45" s="112" t="s">
        <v>289</v>
      </c>
      <c r="D45" s="112"/>
      <c r="E45" s="64" t="s">
        <v>326</v>
      </c>
      <c r="F45" s="104" t="s">
        <v>289</v>
      </c>
      <c r="G45" s="104"/>
      <c r="H45" s="104"/>
      <c r="I45" s="111"/>
      <c r="J45" s="259"/>
      <c r="K45" s="260"/>
      <c r="L45" s="260"/>
      <c r="M45" s="260"/>
      <c r="N45" s="260"/>
      <c r="O45" s="260"/>
      <c r="P45" s="261"/>
    </row>
    <row r="46" spans="1:16" ht="18.75" customHeight="1">
      <c r="A46" s="66" t="s">
        <v>181</v>
      </c>
      <c r="B46" s="66" t="s">
        <v>325</v>
      </c>
      <c r="C46" s="112"/>
      <c r="D46" s="112" t="s">
        <v>289</v>
      </c>
      <c r="E46" s="64" t="s">
        <v>327</v>
      </c>
      <c r="F46" s="104"/>
      <c r="G46" s="104" t="s">
        <v>289</v>
      </c>
      <c r="H46" s="104"/>
      <c r="I46" s="111"/>
      <c r="J46" s="259"/>
      <c r="K46" s="260"/>
      <c r="L46" s="260"/>
      <c r="M46" s="260"/>
      <c r="N46" s="260"/>
      <c r="O46" s="260"/>
      <c r="P46" s="261"/>
    </row>
    <row r="47" spans="1:16" ht="18.75" customHeight="1">
      <c r="A47" s="66" t="s">
        <v>182</v>
      </c>
      <c r="B47" s="66" t="s">
        <v>328</v>
      </c>
      <c r="C47" s="67" t="s">
        <v>289</v>
      </c>
      <c r="D47" s="67"/>
      <c r="E47" s="113" t="s">
        <v>320</v>
      </c>
      <c r="F47" s="104" t="s">
        <v>289</v>
      </c>
      <c r="G47" s="104"/>
      <c r="H47" s="67"/>
      <c r="I47" s="67"/>
      <c r="J47" s="259"/>
      <c r="K47" s="260"/>
      <c r="L47" s="260"/>
      <c r="M47" s="260"/>
      <c r="N47" s="260"/>
      <c r="O47" s="260"/>
      <c r="P47" s="261"/>
    </row>
    <row r="48" spans="1:16" ht="18.75" customHeight="1">
      <c r="A48" s="66" t="s">
        <v>183</v>
      </c>
      <c r="B48" s="66" t="s">
        <v>329</v>
      </c>
      <c r="C48" s="67" t="s">
        <v>289</v>
      </c>
      <c r="D48" s="67"/>
      <c r="E48" s="113" t="s">
        <v>320</v>
      </c>
      <c r="F48" s="104"/>
      <c r="G48" s="104" t="s">
        <v>289</v>
      </c>
      <c r="H48" s="67"/>
      <c r="I48" s="67"/>
      <c r="J48" s="259"/>
      <c r="K48" s="260"/>
      <c r="L48" s="260"/>
      <c r="M48" s="260"/>
      <c r="N48" s="260"/>
      <c r="O48" s="260"/>
      <c r="P48" s="261"/>
    </row>
    <row r="49" spans="1:16" ht="18.75" customHeight="1">
      <c r="A49" s="66" t="s">
        <v>184</v>
      </c>
      <c r="B49" s="66" t="s">
        <v>330</v>
      </c>
      <c r="C49" s="67"/>
      <c r="D49" s="67" t="s">
        <v>289</v>
      </c>
      <c r="E49" s="64" t="s">
        <v>315</v>
      </c>
      <c r="F49" s="104" t="s">
        <v>289</v>
      </c>
      <c r="G49" s="104"/>
      <c r="H49" s="67"/>
      <c r="I49" s="67"/>
      <c r="J49" s="259"/>
      <c r="K49" s="260"/>
      <c r="L49" s="260"/>
      <c r="M49" s="260"/>
      <c r="N49" s="260"/>
      <c r="O49" s="260"/>
      <c r="P49" s="261"/>
    </row>
    <row r="50" spans="1:16" ht="18.75" customHeight="1">
      <c r="A50" s="66" t="s">
        <v>185</v>
      </c>
      <c r="B50" s="66" t="s">
        <v>331</v>
      </c>
      <c r="C50" s="67"/>
      <c r="D50" s="67" t="s">
        <v>289</v>
      </c>
      <c r="E50" s="113" t="s">
        <v>311</v>
      </c>
      <c r="F50" s="104"/>
      <c r="G50" s="104" t="s">
        <v>289</v>
      </c>
      <c r="H50" s="67"/>
      <c r="I50" s="67"/>
      <c r="J50" s="259"/>
      <c r="K50" s="260"/>
      <c r="L50" s="260"/>
      <c r="M50" s="260"/>
      <c r="N50" s="260"/>
      <c r="O50" s="260"/>
      <c r="P50" s="261"/>
    </row>
    <row r="51" spans="1:16" ht="18.75" customHeight="1">
      <c r="A51" s="66" t="s">
        <v>186</v>
      </c>
      <c r="B51" s="66" t="s">
        <v>332</v>
      </c>
      <c r="C51" s="67" t="s">
        <v>289</v>
      </c>
      <c r="D51" s="67"/>
      <c r="E51" s="113" t="s">
        <v>305</v>
      </c>
      <c r="F51" s="66"/>
      <c r="G51" s="66"/>
      <c r="H51" s="67" t="s">
        <v>289</v>
      </c>
      <c r="I51" s="67"/>
      <c r="J51" s="259"/>
      <c r="K51" s="260"/>
      <c r="L51" s="260"/>
      <c r="M51" s="260"/>
      <c r="N51" s="260"/>
      <c r="O51" s="260"/>
      <c r="P51" s="261"/>
    </row>
    <row r="52" spans="1:16" ht="18.75" customHeight="1">
      <c r="A52" s="66" t="s">
        <v>187</v>
      </c>
      <c r="B52" s="66" t="s">
        <v>333</v>
      </c>
      <c r="C52" s="67"/>
      <c r="D52" s="67" t="s">
        <v>289</v>
      </c>
      <c r="E52" s="113" t="s">
        <v>307</v>
      </c>
      <c r="F52" s="66" t="s">
        <v>289</v>
      </c>
      <c r="G52" s="66"/>
      <c r="H52" s="67"/>
      <c r="I52" s="67"/>
      <c r="J52" s="259"/>
      <c r="K52" s="260"/>
      <c r="L52" s="260"/>
      <c r="M52" s="260"/>
      <c r="N52" s="260"/>
      <c r="O52" s="260"/>
      <c r="P52" s="261"/>
    </row>
    <row r="53" spans="1:16" ht="18.75" customHeight="1">
      <c r="A53" s="66" t="s">
        <v>188</v>
      </c>
      <c r="B53" s="66"/>
      <c r="C53" s="67"/>
      <c r="D53" s="67"/>
      <c r="E53" s="66"/>
      <c r="F53" s="66"/>
      <c r="G53" s="66"/>
      <c r="H53" s="67"/>
      <c r="I53" s="67"/>
      <c r="J53" s="259"/>
      <c r="K53" s="260"/>
      <c r="L53" s="260"/>
      <c r="M53" s="260"/>
      <c r="N53" s="260"/>
      <c r="O53" s="260"/>
      <c r="P53" s="261"/>
    </row>
    <row r="54" spans="1:16" ht="18.75" customHeight="1">
      <c r="A54" s="66" t="s">
        <v>189</v>
      </c>
      <c r="B54" s="66"/>
      <c r="C54" s="67"/>
      <c r="D54" s="67"/>
      <c r="E54" s="66"/>
      <c r="F54" s="66"/>
      <c r="G54" s="66"/>
      <c r="H54" s="67"/>
      <c r="I54" s="67"/>
      <c r="J54" s="259"/>
      <c r="K54" s="260"/>
      <c r="L54" s="260"/>
      <c r="M54" s="260"/>
      <c r="N54" s="260"/>
      <c r="O54" s="260"/>
      <c r="P54" s="261"/>
    </row>
    <row r="55" spans="1:16" ht="18.75" customHeight="1">
      <c r="A55" s="66" t="s">
        <v>190</v>
      </c>
      <c r="B55" s="66"/>
      <c r="C55" s="67"/>
      <c r="D55" s="67"/>
      <c r="E55" s="66"/>
      <c r="F55" s="66"/>
      <c r="G55" s="66"/>
      <c r="H55" s="67"/>
      <c r="I55" s="67"/>
      <c r="J55" s="259"/>
      <c r="K55" s="260"/>
      <c r="L55" s="260"/>
      <c r="M55" s="260"/>
      <c r="N55" s="260"/>
      <c r="O55" s="260"/>
      <c r="P55" s="261"/>
    </row>
    <row r="56" spans="1:16" ht="18.75" customHeight="1">
      <c r="A56" s="66" t="s">
        <v>191</v>
      </c>
      <c r="B56" s="66"/>
      <c r="C56" s="67"/>
      <c r="D56" s="67"/>
      <c r="E56" s="66"/>
      <c r="F56" s="66"/>
      <c r="G56" s="66"/>
      <c r="H56" s="67"/>
      <c r="I56" s="67"/>
      <c r="J56" s="259"/>
      <c r="K56" s="260"/>
      <c r="L56" s="260"/>
      <c r="M56" s="260"/>
      <c r="N56" s="260"/>
      <c r="O56" s="260"/>
      <c r="P56" s="261"/>
    </row>
    <row r="57" spans="1:16" ht="18.75" customHeight="1">
      <c r="A57" s="66" t="s">
        <v>192</v>
      </c>
      <c r="B57" s="66"/>
      <c r="C57" s="67"/>
      <c r="D57" s="67"/>
      <c r="E57" s="66"/>
      <c r="F57" s="66"/>
      <c r="G57" s="66"/>
      <c r="H57" s="67"/>
      <c r="I57" s="67"/>
      <c r="J57" s="259"/>
      <c r="K57" s="260"/>
      <c r="L57" s="260"/>
      <c r="M57" s="260"/>
      <c r="N57" s="260"/>
      <c r="O57" s="260"/>
      <c r="P57" s="261"/>
    </row>
    <row r="58" spans="1:16" ht="18.75" customHeight="1">
      <c r="A58" s="66" t="s">
        <v>193</v>
      </c>
      <c r="B58" s="66"/>
      <c r="C58" s="67"/>
      <c r="D58" s="67"/>
      <c r="E58" s="66"/>
      <c r="F58" s="66"/>
      <c r="G58" s="66"/>
      <c r="H58" s="67"/>
      <c r="I58" s="67"/>
      <c r="J58" s="259"/>
      <c r="K58" s="260"/>
      <c r="L58" s="260"/>
      <c r="M58" s="260"/>
      <c r="N58" s="260"/>
      <c r="O58" s="260"/>
      <c r="P58" s="261"/>
    </row>
    <row r="59" spans="1:16" ht="18.75" customHeight="1">
      <c r="A59" s="66" t="s">
        <v>194</v>
      </c>
      <c r="B59" s="66"/>
      <c r="C59" s="67"/>
      <c r="D59" s="67"/>
      <c r="E59" s="66"/>
      <c r="F59" s="66"/>
      <c r="G59" s="66"/>
      <c r="H59" s="67"/>
      <c r="I59" s="67"/>
      <c r="J59" s="259"/>
      <c r="K59" s="260"/>
      <c r="L59" s="260"/>
      <c r="M59" s="260"/>
      <c r="N59" s="260"/>
      <c r="O59" s="260"/>
      <c r="P59" s="261"/>
    </row>
    <row r="60" spans="1:16" ht="18.75" customHeight="1">
      <c r="A60" s="66" t="s">
        <v>195</v>
      </c>
      <c r="B60" s="66"/>
      <c r="C60" s="67"/>
      <c r="D60" s="67"/>
      <c r="E60" s="66"/>
      <c r="F60" s="66"/>
      <c r="G60" s="66"/>
      <c r="H60" s="67"/>
      <c r="I60" s="67"/>
      <c r="J60" s="259"/>
      <c r="K60" s="260"/>
      <c r="L60" s="260"/>
      <c r="M60" s="260"/>
      <c r="N60" s="260"/>
      <c r="O60" s="260"/>
      <c r="P60" s="261"/>
    </row>
    <row r="61" spans="1:16" ht="18.75" customHeight="1">
      <c r="A61" s="66" t="s">
        <v>196</v>
      </c>
      <c r="B61" s="66"/>
      <c r="C61" s="67"/>
      <c r="D61" s="67"/>
      <c r="E61" s="66"/>
      <c r="F61" s="66"/>
      <c r="G61" s="66"/>
      <c r="H61" s="67"/>
      <c r="I61" s="67"/>
      <c r="J61" s="259"/>
      <c r="K61" s="260"/>
      <c r="L61" s="260"/>
      <c r="M61" s="260"/>
      <c r="N61" s="260"/>
      <c r="O61" s="260"/>
      <c r="P61" s="261"/>
    </row>
    <row r="62" spans="1:16" ht="18.75" customHeight="1">
      <c r="A62" s="66" t="s">
        <v>197</v>
      </c>
      <c r="B62" s="66"/>
      <c r="C62" s="67"/>
      <c r="D62" s="67"/>
      <c r="E62" s="66"/>
      <c r="F62" s="66"/>
      <c r="G62" s="66"/>
      <c r="H62" s="67"/>
      <c r="I62" s="67"/>
      <c r="J62" s="259"/>
      <c r="K62" s="260"/>
      <c r="L62" s="260"/>
      <c r="M62" s="260"/>
      <c r="N62" s="260"/>
      <c r="O62" s="260"/>
      <c r="P62" s="261"/>
    </row>
    <row r="63" spans="1:16" ht="18.75" customHeight="1">
      <c r="A63" s="66" t="s">
        <v>198</v>
      </c>
      <c r="B63" s="66"/>
      <c r="C63" s="67"/>
      <c r="D63" s="67"/>
      <c r="E63" s="66"/>
      <c r="F63" s="66"/>
      <c r="G63" s="66"/>
      <c r="H63" s="67"/>
      <c r="I63" s="67"/>
      <c r="J63" s="259"/>
      <c r="K63" s="260"/>
      <c r="L63" s="260"/>
      <c r="M63" s="260"/>
      <c r="N63" s="260"/>
      <c r="O63" s="260"/>
      <c r="P63" s="261"/>
    </row>
    <row r="64" spans="1:16" ht="18.75" customHeight="1">
      <c r="A64" s="66" t="s">
        <v>199</v>
      </c>
      <c r="B64" s="66"/>
      <c r="C64" s="67"/>
      <c r="D64" s="67"/>
      <c r="E64" s="66"/>
      <c r="F64" s="66"/>
      <c r="G64" s="66"/>
      <c r="H64" s="67"/>
      <c r="I64" s="67"/>
      <c r="J64" s="259"/>
      <c r="K64" s="260"/>
      <c r="L64" s="260"/>
      <c r="M64" s="260"/>
      <c r="N64" s="260"/>
      <c r="O64" s="260"/>
      <c r="P64" s="261"/>
    </row>
    <row r="65" spans="1:16" ht="18.75" customHeight="1">
      <c r="A65" s="66" t="s">
        <v>200</v>
      </c>
      <c r="B65" s="66"/>
      <c r="C65" s="67"/>
      <c r="D65" s="67"/>
      <c r="E65" s="66"/>
      <c r="F65" s="66"/>
      <c r="G65" s="66"/>
      <c r="H65" s="67"/>
      <c r="I65" s="67"/>
      <c r="J65" s="259"/>
      <c r="K65" s="260"/>
      <c r="L65" s="260"/>
      <c r="M65" s="260"/>
      <c r="N65" s="260"/>
      <c r="O65" s="260"/>
      <c r="P65" s="261"/>
    </row>
    <row r="66" spans="1:16" ht="18.75" customHeight="1">
      <c r="A66" s="66" t="s">
        <v>201</v>
      </c>
      <c r="B66" s="66"/>
      <c r="C66" s="67"/>
      <c r="D66" s="67"/>
      <c r="E66" s="66"/>
      <c r="F66" s="66"/>
      <c r="G66" s="66"/>
      <c r="H66" s="67"/>
      <c r="I66" s="67"/>
      <c r="J66" s="259"/>
      <c r="K66" s="260"/>
      <c r="L66" s="260"/>
      <c r="M66" s="260"/>
      <c r="N66" s="260"/>
      <c r="O66" s="260"/>
      <c r="P66" s="261"/>
    </row>
    <row r="67" spans="1:16" ht="18.75" customHeight="1">
      <c r="A67" s="66" t="s">
        <v>202</v>
      </c>
      <c r="B67" s="66"/>
      <c r="C67" s="67"/>
      <c r="D67" s="67"/>
      <c r="E67" s="66"/>
      <c r="F67" s="66"/>
      <c r="G67" s="66"/>
      <c r="H67" s="67"/>
      <c r="I67" s="67"/>
      <c r="J67" s="259"/>
      <c r="K67" s="260"/>
      <c r="L67" s="260"/>
      <c r="M67" s="260"/>
      <c r="N67" s="260"/>
      <c r="O67" s="260"/>
      <c r="P67" s="261"/>
    </row>
    <row r="68" spans="1:16" ht="18.75" customHeight="1">
      <c r="A68" s="66" t="s">
        <v>203</v>
      </c>
      <c r="B68" s="66"/>
      <c r="C68" s="67"/>
      <c r="D68" s="67"/>
      <c r="E68" s="66"/>
      <c r="F68" s="66"/>
      <c r="G68" s="66"/>
      <c r="H68" s="67"/>
      <c r="I68" s="67"/>
      <c r="J68" s="259"/>
      <c r="K68" s="260"/>
      <c r="L68" s="260"/>
      <c r="M68" s="260"/>
      <c r="N68" s="260"/>
      <c r="O68" s="260"/>
      <c r="P68" s="261"/>
    </row>
    <row r="69" spans="1:16" ht="18.75" customHeight="1">
      <c r="A69" s="66" t="s">
        <v>204</v>
      </c>
      <c r="B69" s="66"/>
      <c r="C69" s="67"/>
      <c r="D69" s="67"/>
      <c r="E69" s="66"/>
      <c r="F69" s="66"/>
      <c r="G69" s="66"/>
      <c r="H69" s="67"/>
      <c r="I69" s="67"/>
      <c r="J69" s="259"/>
      <c r="K69" s="260"/>
      <c r="L69" s="260"/>
      <c r="M69" s="260"/>
      <c r="N69" s="260"/>
      <c r="O69" s="260"/>
      <c r="P69" s="261"/>
    </row>
    <row r="70" spans="1:16" ht="18.75" customHeight="1">
      <c r="A70" s="66" t="s">
        <v>205</v>
      </c>
      <c r="B70" s="66"/>
      <c r="C70" s="67"/>
      <c r="D70" s="67"/>
      <c r="E70" s="66"/>
      <c r="F70" s="66"/>
      <c r="G70" s="66"/>
      <c r="H70" s="67"/>
      <c r="I70" s="67"/>
      <c r="J70" s="259"/>
      <c r="K70" s="260"/>
      <c r="L70" s="260"/>
      <c r="M70" s="260"/>
      <c r="N70" s="260"/>
      <c r="O70" s="260"/>
      <c r="P70" s="261"/>
    </row>
    <row r="71" spans="1:16" ht="18.75" customHeight="1">
      <c r="A71" s="66" t="s">
        <v>206</v>
      </c>
      <c r="B71" s="66"/>
      <c r="C71" s="67"/>
      <c r="D71" s="67"/>
      <c r="E71" s="66"/>
      <c r="F71" s="66"/>
      <c r="G71" s="66"/>
      <c r="H71" s="67"/>
      <c r="I71" s="67"/>
      <c r="J71" s="259"/>
      <c r="K71" s="260"/>
      <c r="L71" s="260"/>
      <c r="M71" s="260"/>
      <c r="N71" s="260"/>
      <c r="O71" s="260"/>
      <c r="P71" s="261"/>
    </row>
    <row r="72" spans="1:16" ht="18.75" customHeight="1">
      <c r="A72" s="66" t="s">
        <v>207</v>
      </c>
      <c r="B72" s="66"/>
      <c r="C72" s="67"/>
      <c r="D72" s="67"/>
      <c r="E72" s="66"/>
      <c r="F72" s="66"/>
      <c r="G72" s="66"/>
      <c r="H72" s="67"/>
      <c r="I72" s="67"/>
      <c r="J72" s="259"/>
      <c r="K72" s="260"/>
      <c r="L72" s="260"/>
      <c r="M72" s="260"/>
      <c r="N72" s="260"/>
      <c r="O72" s="260"/>
      <c r="P72" s="261"/>
    </row>
    <row r="73" spans="1:16" ht="18.75" customHeight="1">
      <c r="A73" s="66" t="s">
        <v>208</v>
      </c>
      <c r="B73" s="66"/>
      <c r="C73" s="67"/>
      <c r="D73" s="67"/>
      <c r="E73" s="66"/>
      <c r="F73" s="66"/>
      <c r="G73" s="66"/>
      <c r="H73" s="67"/>
      <c r="I73" s="67"/>
      <c r="J73" s="259"/>
      <c r="K73" s="260"/>
      <c r="L73" s="260"/>
      <c r="M73" s="260"/>
      <c r="N73" s="260"/>
      <c r="O73" s="260"/>
      <c r="P73" s="261"/>
    </row>
    <row r="74" spans="1:16" ht="18.75" customHeight="1">
      <c r="A74" s="66" t="s">
        <v>209</v>
      </c>
      <c r="B74" s="66"/>
      <c r="C74" s="67"/>
      <c r="D74" s="67"/>
      <c r="E74" s="66"/>
      <c r="F74" s="66"/>
      <c r="G74" s="66"/>
      <c r="H74" s="67"/>
      <c r="I74" s="67"/>
      <c r="J74" s="259"/>
      <c r="K74" s="260"/>
      <c r="L74" s="260"/>
      <c r="M74" s="260"/>
      <c r="N74" s="260"/>
      <c r="O74" s="260"/>
      <c r="P74" s="261"/>
    </row>
    <row r="75" spans="1:16" ht="18.75" customHeight="1">
      <c r="A75" s="66" t="s">
        <v>210</v>
      </c>
      <c r="B75" s="66"/>
      <c r="C75" s="67"/>
      <c r="D75" s="67"/>
      <c r="E75" s="66"/>
      <c r="F75" s="66"/>
      <c r="G75" s="66"/>
      <c r="H75" s="67"/>
      <c r="I75" s="67"/>
      <c r="J75" s="259"/>
      <c r="K75" s="260"/>
      <c r="L75" s="260"/>
      <c r="M75" s="260"/>
      <c r="N75" s="260"/>
      <c r="O75" s="260"/>
      <c r="P75" s="261"/>
    </row>
    <row r="76" spans="1:16" ht="18.75" customHeight="1">
      <c r="A76" s="66" t="s">
        <v>211</v>
      </c>
      <c r="B76" s="66"/>
      <c r="C76" s="67"/>
      <c r="D76" s="67"/>
      <c r="E76" s="66"/>
      <c r="F76" s="66"/>
      <c r="G76" s="66"/>
      <c r="H76" s="67"/>
      <c r="I76" s="67"/>
      <c r="J76" s="259"/>
      <c r="K76" s="260"/>
      <c r="L76" s="260"/>
      <c r="M76" s="260"/>
      <c r="N76" s="260"/>
      <c r="O76" s="260"/>
      <c r="P76" s="261"/>
    </row>
    <row r="77" spans="1:16" ht="18.75" customHeight="1">
      <c r="A77" s="66" t="s">
        <v>212</v>
      </c>
      <c r="B77" s="66"/>
      <c r="C77" s="67"/>
      <c r="D77" s="67"/>
      <c r="E77" s="66"/>
      <c r="F77" s="66"/>
      <c r="G77" s="66"/>
      <c r="H77" s="67"/>
      <c r="I77" s="67"/>
      <c r="J77" s="259"/>
      <c r="K77" s="260"/>
      <c r="L77" s="260"/>
      <c r="M77" s="260"/>
      <c r="N77" s="260"/>
      <c r="O77" s="260"/>
      <c r="P77" s="261"/>
    </row>
    <row r="78" spans="1:16" ht="18.75" customHeight="1">
      <c r="A78" s="66" t="s">
        <v>213</v>
      </c>
      <c r="B78" s="66"/>
      <c r="C78" s="67"/>
      <c r="D78" s="67"/>
      <c r="E78" s="66"/>
      <c r="F78" s="66"/>
      <c r="G78" s="66"/>
      <c r="H78" s="67"/>
      <c r="I78" s="67"/>
      <c r="J78" s="259"/>
      <c r="K78" s="260"/>
      <c r="L78" s="260"/>
      <c r="M78" s="260"/>
      <c r="N78" s="260"/>
      <c r="O78" s="260"/>
      <c r="P78" s="261"/>
    </row>
    <row r="79" spans="1:16" ht="18.75" customHeight="1">
      <c r="A79" s="66" t="s">
        <v>214</v>
      </c>
      <c r="B79" s="66"/>
      <c r="C79" s="67"/>
      <c r="D79" s="67"/>
      <c r="E79" s="66"/>
      <c r="F79" s="66"/>
      <c r="G79" s="66"/>
      <c r="H79" s="67"/>
      <c r="I79" s="67"/>
      <c r="J79" s="259"/>
      <c r="K79" s="260"/>
      <c r="L79" s="260"/>
      <c r="M79" s="260"/>
      <c r="N79" s="260"/>
      <c r="O79" s="260"/>
      <c r="P79" s="261"/>
    </row>
    <row r="80" spans="1:16" ht="18.75" customHeight="1">
      <c r="A80" s="66" t="s">
        <v>215</v>
      </c>
      <c r="B80" s="66"/>
      <c r="C80" s="67"/>
      <c r="D80" s="67"/>
      <c r="E80" s="66"/>
      <c r="F80" s="66"/>
      <c r="G80" s="66"/>
      <c r="H80" s="67"/>
      <c r="I80" s="67"/>
      <c r="J80" s="259"/>
      <c r="K80" s="260"/>
      <c r="L80" s="260"/>
      <c r="M80" s="260"/>
      <c r="N80" s="260"/>
      <c r="O80" s="260"/>
      <c r="P80" s="261"/>
    </row>
    <row r="81" spans="1:16" ht="18.75" customHeight="1">
      <c r="A81" s="66" t="s">
        <v>216</v>
      </c>
      <c r="B81" s="66"/>
      <c r="C81" s="67"/>
      <c r="D81" s="67"/>
      <c r="E81" s="66"/>
      <c r="F81" s="66"/>
      <c r="G81" s="66"/>
      <c r="H81" s="67"/>
      <c r="I81" s="67"/>
      <c r="J81" s="259"/>
      <c r="K81" s="260"/>
      <c r="L81" s="260"/>
      <c r="M81" s="260"/>
      <c r="N81" s="260"/>
      <c r="O81" s="260"/>
      <c r="P81" s="261"/>
    </row>
    <row r="82" spans="1:16" ht="18.75" customHeight="1">
      <c r="A82" s="66" t="s">
        <v>217</v>
      </c>
      <c r="B82" s="66"/>
      <c r="C82" s="67"/>
      <c r="D82" s="67"/>
      <c r="E82" s="66"/>
      <c r="F82" s="66"/>
      <c r="G82" s="66"/>
      <c r="H82" s="67"/>
      <c r="I82" s="67"/>
      <c r="J82" s="259"/>
      <c r="K82" s="260"/>
      <c r="L82" s="260"/>
      <c r="M82" s="260"/>
      <c r="N82" s="260"/>
      <c r="O82" s="260"/>
      <c r="P82" s="261"/>
    </row>
    <row r="83" spans="1:16" ht="18.75" customHeight="1">
      <c r="A83" s="66" t="s">
        <v>218</v>
      </c>
      <c r="B83" s="66"/>
      <c r="C83" s="67"/>
      <c r="D83" s="67"/>
      <c r="E83" s="66"/>
      <c r="F83" s="66"/>
      <c r="G83" s="66"/>
      <c r="H83" s="67"/>
      <c r="I83" s="67"/>
      <c r="J83" s="259"/>
      <c r="K83" s="260"/>
      <c r="L83" s="260"/>
      <c r="M83" s="260"/>
      <c r="N83" s="260"/>
      <c r="O83" s="260"/>
      <c r="P83" s="261"/>
    </row>
    <row r="84" spans="1:16" ht="18.75" customHeight="1">
      <c r="A84" s="66" t="s">
        <v>219</v>
      </c>
      <c r="B84" s="66"/>
      <c r="C84" s="67"/>
      <c r="D84" s="67"/>
      <c r="E84" s="66"/>
      <c r="F84" s="66"/>
      <c r="G84" s="66"/>
      <c r="H84" s="67"/>
      <c r="I84" s="67"/>
      <c r="J84" s="259"/>
      <c r="K84" s="260"/>
      <c r="L84" s="260"/>
      <c r="M84" s="260"/>
      <c r="N84" s="260"/>
      <c r="O84" s="260"/>
      <c r="P84" s="261"/>
    </row>
    <row r="85" spans="1:16" ht="18.75" customHeight="1">
      <c r="A85" s="66" t="s">
        <v>220</v>
      </c>
      <c r="B85" s="66"/>
      <c r="C85" s="67"/>
      <c r="D85" s="67"/>
      <c r="E85" s="66"/>
      <c r="F85" s="66"/>
      <c r="G85" s="66"/>
      <c r="H85" s="67"/>
      <c r="I85" s="67"/>
      <c r="J85" s="259"/>
      <c r="K85" s="260"/>
      <c r="L85" s="260"/>
      <c r="M85" s="260"/>
      <c r="N85" s="260"/>
      <c r="O85" s="260"/>
      <c r="P85" s="261"/>
    </row>
    <row r="86" spans="1:16" ht="18.75" customHeight="1">
      <c r="A86" s="66" t="s">
        <v>221</v>
      </c>
      <c r="B86" s="66"/>
      <c r="C86" s="67"/>
      <c r="D86" s="67"/>
      <c r="E86" s="66"/>
      <c r="F86" s="66"/>
      <c r="G86" s="66"/>
      <c r="H86" s="67"/>
      <c r="I86" s="67"/>
      <c r="J86" s="259"/>
      <c r="K86" s="260"/>
      <c r="L86" s="260"/>
      <c r="M86" s="260"/>
      <c r="N86" s="260"/>
      <c r="O86" s="260"/>
      <c r="P86" s="261"/>
    </row>
    <row r="87" spans="1:16" ht="18.75" customHeight="1">
      <c r="A87" s="66" t="s">
        <v>222</v>
      </c>
      <c r="B87" s="66"/>
      <c r="C87" s="67"/>
      <c r="D87" s="67"/>
      <c r="E87" s="66"/>
      <c r="F87" s="66"/>
      <c r="G87" s="66"/>
      <c r="H87" s="67"/>
      <c r="I87" s="67"/>
      <c r="J87" s="259"/>
      <c r="K87" s="260"/>
      <c r="L87" s="260"/>
      <c r="M87" s="260"/>
      <c r="N87" s="260"/>
      <c r="O87" s="260"/>
      <c r="P87" s="261"/>
    </row>
    <row r="88" spans="1:16" ht="18.75" customHeight="1">
      <c r="A88" s="66" t="s">
        <v>223</v>
      </c>
      <c r="B88" s="66"/>
      <c r="C88" s="67"/>
      <c r="D88" s="67"/>
      <c r="E88" s="66"/>
      <c r="F88" s="66"/>
      <c r="G88" s="66"/>
      <c r="H88" s="67"/>
      <c r="I88" s="67"/>
      <c r="J88" s="259"/>
      <c r="K88" s="260"/>
      <c r="L88" s="260"/>
      <c r="M88" s="260"/>
      <c r="N88" s="260"/>
      <c r="O88" s="260"/>
      <c r="P88" s="261"/>
    </row>
    <row r="89" spans="1:16" ht="18.75" customHeight="1">
      <c r="A89" s="66" t="s">
        <v>238</v>
      </c>
      <c r="B89" s="66"/>
      <c r="C89" s="67"/>
      <c r="D89" s="67"/>
      <c r="E89" s="66"/>
      <c r="F89" s="66"/>
      <c r="G89" s="66"/>
      <c r="H89" s="67"/>
      <c r="I89" s="67"/>
      <c r="J89" s="259"/>
      <c r="K89" s="260"/>
      <c r="L89" s="260"/>
      <c r="M89" s="260"/>
      <c r="N89" s="260"/>
      <c r="O89" s="260"/>
      <c r="P89" s="261"/>
    </row>
    <row r="90" spans="1:16" ht="18.75" customHeight="1">
      <c r="A90" s="66" t="s">
        <v>239</v>
      </c>
      <c r="B90" s="66"/>
      <c r="C90" s="67"/>
      <c r="D90" s="67"/>
      <c r="E90" s="66"/>
      <c r="F90" s="66"/>
      <c r="G90" s="66"/>
      <c r="H90" s="67"/>
      <c r="I90" s="67"/>
      <c r="J90" s="259"/>
      <c r="K90" s="260"/>
      <c r="L90" s="260"/>
      <c r="M90" s="260"/>
      <c r="N90" s="260"/>
      <c r="O90" s="260"/>
      <c r="P90" s="261"/>
    </row>
    <row r="91" spans="1:16" ht="18.75" customHeight="1">
      <c r="A91" s="66" t="s">
        <v>240</v>
      </c>
      <c r="B91" s="66"/>
      <c r="C91" s="67"/>
      <c r="D91" s="67"/>
      <c r="E91" s="66"/>
      <c r="F91" s="66"/>
      <c r="G91" s="66"/>
      <c r="H91" s="67"/>
      <c r="I91" s="67"/>
      <c r="J91" s="259"/>
      <c r="K91" s="260"/>
      <c r="L91" s="260"/>
      <c r="M91" s="260"/>
      <c r="N91" s="260"/>
      <c r="O91" s="260"/>
      <c r="P91" s="261"/>
    </row>
    <row r="92" spans="1:16" ht="18.75" customHeight="1">
      <c r="A92" s="66" t="s">
        <v>241</v>
      </c>
      <c r="B92" s="66"/>
      <c r="C92" s="67"/>
      <c r="D92" s="67"/>
      <c r="E92" s="66"/>
      <c r="F92" s="66"/>
      <c r="G92" s="66"/>
      <c r="H92" s="67"/>
      <c r="I92" s="67"/>
      <c r="J92" s="259"/>
      <c r="K92" s="260"/>
      <c r="L92" s="260"/>
      <c r="M92" s="260"/>
      <c r="N92" s="260"/>
      <c r="O92" s="260"/>
      <c r="P92" s="261"/>
    </row>
    <row r="93" spans="1:16" ht="18.75" customHeight="1">
      <c r="A93" s="66" t="s">
        <v>242</v>
      </c>
      <c r="B93" s="66"/>
      <c r="C93" s="67"/>
      <c r="D93" s="67"/>
      <c r="E93" s="66"/>
      <c r="F93" s="66"/>
      <c r="G93" s="66"/>
      <c r="H93" s="67"/>
      <c r="I93" s="67"/>
      <c r="J93" s="259"/>
      <c r="K93" s="260"/>
      <c r="L93" s="260"/>
      <c r="M93" s="260"/>
      <c r="N93" s="260"/>
      <c r="O93" s="260"/>
      <c r="P93" s="261"/>
    </row>
    <row r="94" spans="1:16" ht="18.75" customHeight="1">
      <c r="A94" s="66" t="s">
        <v>243</v>
      </c>
      <c r="B94" s="66"/>
      <c r="C94" s="67"/>
      <c r="D94" s="67"/>
      <c r="E94" s="66"/>
      <c r="F94" s="66"/>
      <c r="G94" s="66"/>
      <c r="H94" s="67"/>
      <c r="I94" s="67"/>
      <c r="J94" s="259"/>
      <c r="K94" s="260"/>
      <c r="L94" s="260"/>
      <c r="M94" s="260"/>
      <c r="N94" s="260"/>
      <c r="O94" s="260"/>
      <c r="P94" s="261"/>
    </row>
    <row r="95" spans="1:16" ht="18.75" customHeight="1">
      <c r="A95" s="66" t="s">
        <v>244</v>
      </c>
      <c r="B95" s="66"/>
      <c r="C95" s="67"/>
      <c r="D95" s="67"/>
      <c r="E95" s="66"/>
      <c r="F95" s="66"/>
      <c r="G95" s="66"/>
      <c r="H95" s="67"/>
      <c r="I95" s="67"/>
      <c r="J95" s="259"/>
      <c r="K95" s="260"/>
      <c r="L95" s="260"/>
      <c r="M95" s="260"/>
      <c r="N95" s="260"/>
      <c r="O95" s="260"/>
      <c r="P95" s="261"/>
    </row>
    <row r="96" spans="1:16" ht="18.75" customHeight="1">
      <c r="A96" s="66" t="s">
        <v>245</v>
      </c>
      <c r="B96" s="66"/>
      <c r="C96" s="67"/>
      <c r="D96" s="67"/>
      <c r="E96" s="66"/>
      <c r="F96" s="66"/>
      <c r="G96" s="66"/>
      <c r="H96" s="67"/>
      <c r="I96" s="67"/>
      <c r="J96" s="259"/>
      <c r="K96" s="260"/>
      <c r="L96" s="260"/>
      <c r="M96" s="260"/>
      <c r="N96" s="260"/>
      <c r="O96" s="260"/>
      <c r="P96" s="261"/>
    </row>
    <row r="97" spans="1:16" ht="18.75" customHeight="1">
      <c r="A97" s="66" t="s">
        <v>246</v>
      </c>
      <c r="B97" s="66"/>
      <c r="C97" s="67"/>
      <c r="D97" s="67"/>
      <c r="E97" s="66"/>
      <c r="F97" s="66"/>
      <c r="G97" s="66"/>
      <c r="H97" s="67"/>
      <c r="I97" s="67"/>
      <c r="J97" s="259"/>
      <c r="K97" s="260"/>
      <c r="L97" s="260"/>
      <c r="M97" s="260"/>
      <c r="N97" s="260"/>
      <c r="O97" s="260"/>
      <c r="P97" s="261"/>
    </row>
    <row r="98" spans="1:16" ht="18.75" customHeight="1">
      <c r="A98" s="66" t="s">
        <v>247</v>
      </c>
      <c r="B98" s="66"/>
      <c r="C98" s="67"/>
      <c r="D98" s="67"/>
      <c r="E98" s="66"/>
      <c r="F98" s="66"/>
      <c r="G98" s="66"/>
      <c r="H98" s="67"/>
      <c r="I98" s="67"/>
      <c r="J98" s="259"/>
      <c r="K98" s="260"/>
      <c r="L98" s="260"/>
      <c r="M98" s="260"/>
      <c r="N98" s="260"/>
      <c r="O98" s="260"/>
      <c r="P98" s="261"/>
    </row>
    <row r="99" spans="1:16" ht="18.75" customHeight="1">
      <c r="A99" s="66" t="s">
        <v>248</v>
      </c>
      <c r="B99" s="66"/>
      <c r="C99" s="67"/>
      <c r="D99" s="67"/>
      <c r="E99" s="66"/>
      <c r="F99" s="66"/>
      <c r="G99" s="66"/>
      <c r="H99" s="67"/>
      <c r="I99" s="67"/>
      <c r="J99" s="259"/>
      <c r="K99" s="260"/>
      <c r="L99" s="260"/>
      <c r="M99" s="260"/>
      <c r="N99" s="260"/>
      <c r="O99" s="260"/>
      <c r="P99" s="261"/>
    </row>
    <row r="100" spans="1:16" ht="18.75" customHeight="1">
      <c r="A100" s="66" t="s">
        <v>249</v>
      </c>
      <c r="B100" s="66"/>
      <c r="C100" s="67"/>
      <c r="D100" s="67"/>
      <c r="E100" s="66"/>
      <c r="F100" s="66"/>
      <c r="G100" s="66"/>
      <c r="H100" s="67"/>
      <c r="I100" s="67"/>
      <c r="J100" s="259"/>
      <c r="K100" s="260"/>
      <c r="L100" s="260"/>
      <c r="M100" s="260"/>
      <c r="N100" s="260"/>
      <c r="O100" s="260"/>
      <c r="P100" s="261"/>
    </row>
    <row r="101" spans="1:16" ht="18.75" customHeight="1">
      <c r="A101" s="66" t="s">
        <v>250</v>
      </c>
      <c r="B101" s="66"/>
      <c r="C101" s="67"/>
      <c r="D101" s="67"/>
      <c r="E101" s="66"/>
      <c r="F101" s="66"/>
      <c r="G101" s="66"/>
      <c r="H101" s="67"/>
      <c r="I101" s="67"/>
      <c r="J101" s="259"/>
      <c r="K101" s="260"/>
      <c r="L101" s="260"/>
      <c r="M101" s="260"/>
      <c r="N101" s="260"/>
      <c r="O101" s="260"/>
      <c r="P101" s="261"/>
    </row>
    <row r="102" spans="1:16" ht="18.75" customHeight="1">
      <c r="A102" s="66" t="s">
        <v>251</v>
      </c>
      <c r="B102" s="66"/>
      <c r="C102" s="67"/>
      <c r="D102" s="67"/>
      <c r="E102" s="66"/>
      <c r="F102" s="66"/>
      <c r="G102" s="66"/>
      <c r="H102" s="67"/>
      <c r="I102" s="67"/>
      <c r="J102" s="259"/>
      <c r="K102" s="260"/>
      <c r="L102" s="260"/>
      <c r="M102" s="260"/>
      <c r="N102" s="260"/>
      <c r="O102" s="260"/>
      <c r="P102" s="261"/>
    </row>
    <row r="103" spans="1:16" ht="18.75" customHeight="1">
      <c r="A103" s="66" t="s">
        <v>252</v>
      </c>
      <c r="B103" s="66"/>
      <c r="C103" s="67"/>
      <c r="D103" s="67"/>
      <c r="E103" s="66"/>
      <c r="F103" s="66"/>
      <c r="G103" s="66"/>
      <c r="H103" s="67"/>
      <c r="I103" s="67"/>
      <c r="J103" s="259"/>
      <c r="K103" s="260"/>
      <c r="L103" s="260"/>
      <c r="M103" s="260"/>
      <c r="N103" s="260"/>
      <c r="O103" s="260"/>
      <c r="P103" s="261"/>
    </row>
    <row r="104" spans="1:16" ht="18.75" customHeight="1">
      <c r="A104" s="66" t="s">
        <v>253</v>
      </c>
      <c r="B104" s="66"/>
      <c r="C104" s="67"/>
      <c r="D104" s="67"/>
      <c r="E104" s="66"/>
      <c r="F104" s="66"/>
      <c r="G104" s="66"/>
      <c r="H104" s="67"/>
      <c r="I104" s="67"/>
      <c r="J104" s="259"/>
      <c r="K104" s="260"/>
      <c r="L104" s="260"/>
      <c r="M104" s="260"/>
      <c r="N104" s="260"/>
      <c r="O104" s="260"/>
      <c r="P104" s="261"/>
    </row>
    <row r="105" spans="1:16" ht="18.75" customHeight="1">
      <c r="A105" s="66" t="s">
        <v>254</v>
      </c>
      <c r="B105" s="66"/>
      <c r="C105" s="67"/>
      <c r="D105" s="67"/>
      <c r="E105" s="66"/>
      <c r="F105" s="66"/>
      <c r="G105" s="66"/>
      <c r="H105" s="67"/>
      <c r="I105" s="67"/>
      <c r="J105" s="259"/>
      <c r="K105" s="260"/>
      <c r="L105" s="260"/>
      <c r="M105" s="260"/>
      <c r="N105" s="260"/>
      <c r="O105" s="260"/>
      <c r="P105" s="261"/>
    </row>
    <row r="106" spans="1:16" ht="18.75" customHeight="1">
      <c r="A106" s="66" t="s">
        <v>255</v>
      </c>
      <c r="B106" s="66"/>
      <c r="C106" s="67"/>
      <c r="D106" s="67"/>
      <c r="E106" s="66"/>
      <c r="F106" s="66"/>
      <c r="G106" s="66"/>
      <c r="H106" s="67"/>
      <c r="I106" s="67"/>
      <c r="J106" s="259"/>
      <c r="K106" s="260"/>
      <c r="L106" s="260"/>
      <c r="M106" s="260"/>
      <c r="N106" s="260"/>
      <c r="O106" s="260"/>
      <c r="P106" s="261"/>
    </row>
    <row r="107" spans="1:16" ht="18.75" customHeight="1">
      <c r="A107" s="66" t="s">
        <v>256</v>
      </c>
      <c r="B107" s="66"/>
      <c r="C107" s="67"/>
      <c r="D107" s="67"/>
      <c r="E107" s="66"/>
      <c r="F107" s="66"/>
      <c r="G107" s="66"/>
      <c r="H107" s="67"/>
      <c r="I107" s="67"/>
      <c r="J107" s="259"/>
      <c r="K107" s="260"/>
      <c r="L107" s="260"/>
      <c r="M107" s="260"/>
      <c r="N107" s="260"/>
      <c r="O107" s="260"/>
      <c r="P107" s="261"/>
    </row>
    <row r="108" spans="1:16" ht="18.75" customHeight="1">
      <c r="A108" s="66" t="s">
        <v>257</v>
      </c>
      <c r="B108" s="66"/>
      <c r="C108" s="67"/>
      <c r="D108" s="67"/>
      <c r="E108" s="66"/>
      <c r="F108" s="66"/>
      <c r="G108" s="66"/>
      <c r="H108" s="67"/>
      <c r="I108" s="67"/>
      <c r="J108" s="259"/>
      <c r="K108" s="260"/>
      <c r="L108" s="260"/>
      <c r="M108" s="260"/>
      <c r="N108" s="260"/>
      <c r="O108" s="260"/>
      <c r="P108" s="261"/>
    </row>
    <row r="109" spans="1:16" ht="18.75" customHeight="1">
      <c r="A109" s="66" t="s">
        <v>258</v>
      </c>
      <c r="B109" s="66"/>
      <c r="C109" s="67"/>
      <c r="D109" s="67"/>
      <c r="E109" s="66"/>
      <c r="F109" s="66"/>
      <c r="G109" s="66"/>
      <c r="H109" s="67"/>
      <c r="I109" s="67"/>
      <c r="J109" s="259"/>
      <c r="K109" s="260"/>
      <c r="L109" s="260"/>
      <c r="M109" s="260"/>
      <c r="N109" s="260"/>
      <c r="O109" s="260"/>
      <c r="P109" s="261"/>
    </row>
    <row r="110" spans="1:16" ht="18.75" customHeight="1">
      <c r="A110" s="66" t="s">
        <v>259</v>
      </c>
      <c r="B110" s="66"/>
      <c r="C110" s="67"/>
      <c r="D110" s="67"/>
      <c r="E110" s="66"/>
      <c r="F110" s="66"/>
      <c r="G110" s="66"/>
      <c r="H110" s="67"/>
      <c r="I110" s="67"/>
      <c r="J110" s="259"/>
      <c r="K110" s="260"/>
      <c r="L110" s="260"/>
      <c r="M110" s="260"/>
      <c r="N110" s="260"/>
      <c r="O110" s="260"/>
      <c r="P110" s="261"/>
    </row>
    <row r="111" spans="1:16" ht="18.75" customHeight="1">
      <c r="A111" s="66" t="s">
        <v>260</v>
      </c>
      <c r="B111" s="66"/>
      <c r="C111" s="67"/>
      <c r="D111" s="67"/>
      <c r="E111" s="66"/>
      <c r="F111" s="66"/>
      <c r="G111" s="66"/>
      <c r="H111" s="67"/>
      <c r="I111" s="67"/>
      <c r="J111" s="259"/>
      <c r="K111" s="260"/>
      <c r="L111" s="260"/>
      <c r="M111" s="260"/>
      <c r="N111" s="260"/>
      <c r="O111" s="260"/>
      <c r="P111" s="261"/>
    </row>
    <row r="112" spans="1:16" ht="18.75" customHeight="1">
      <c r="A112" s="66" t="s">
        <v>261</v>
      </c>
      <c r="B112" s="66"/>
      <c r="C112" s="67"/>
      <c r="D112" s="67"/>
      <c r="E112" s="66"/>
      <c r="F112" s="66"/>
      <c r="G112" s="66"/>
      <c r="H112" s="67"/>
      <c r="I112" s="67"/>
      <c r="J112" s="259"/>
      <c r="K112" s="260"/>
      <c r="L112" s="260"/>
      <c r="M112" s="260"/>
      <c r="N112" s="260"/>
      <c r="O112" s="260"/>
      <c r="P112" s="261"/>
    </row>
    <row r="113" spans="1:16" ht="18.75" customHeight="1">
      <c r="A113" s="66" t="s">
        <v>262</v>
      </c>
      <c r="B113" s="66"/>
      <c r="C113" s="67"/>
      <c r="D113" s="67"/>
      <c r="E113" s="66"/>
      <c r="F113" s="66"/>
      <c r="G113" s="66"/>
      <c r="H113" s="67"/>
      <c r="I113" s="67"/>
      <c r="J113" s="259"/>
      <c r="K113" s="260"/>
      <c r="L113" s="260"/>
      <c r="M113" s="260"/>
      <c r="N113" s="260"/>
      <c r="O113" s="260"/>
      <c r="P113" s="261"/>
    </row>
    <row r="114" spans="1:16" ht="18.75" customHeight="1">
      <c r="A114" s="66" t="s">
        <v>263</v>
      </c>
      <c r="B114" s="66"/>
      <c r="C114" s="67"/>
      <c r="D114" s="67"/>
      <c r="E114" s="66"/>
      <c r="F114" s="66"/>
      <c r="G114" s="66"/>
      <c r="H114" s="67"/>
      <c r="I114" s="67"/>
      <c r="J114" s="259"/>
      <c r="K114" s="260"/>
      <c r="L114" s="260"/>
      <c r="M114" s="260"/>
      <c r="N114" s="260"/>
      <c r="O114" s="260"/>
      <c r="P114" s="261"/>
    </row>
    <row r="115" spans="1:16" ht="18.75" customHeight="1">
      <c r="A115" s="66" t="s">
        <v>264</v>
      </c>
      <c r="B115" s="66"/>
      <c r="C115" s="67"/>
      <c r="D115" s="67"/>
      <c r="E115" s="66"/>
      <c r="F115" s="66"/>
      <c r="G115" s="66"/>
      <c r="H115" s="67"/>
      <c r="I115" s="67"/>
      <c r="J115" s="259"/>
      <c r="K115" s="260"/>
      <c r="L115" s="260"/>
      <c r="M115" s="260"/>
      <c r="N115" s="260"/>
      <c r="O115" s="260"/>
      <c r="P115" s="261"/>
    </row>
    <row r="116" spans="1:16" ht="18.75" customHeight="1">
      <c r="A116" s="66" t="s">
        <v>265</v>
      </c>
      <c r="B116" s="66"/>
      <c r="C116" s="67"/>
      <c r="D116" s="67"/>
      <c r="E116" s="66"/>
      <c r="F116" s="66"/>
      <c r="G116" s="66"/>
      <c r="H116" s="67"/>
      <c r="I116" s="67"/>
      <c r="J116" s="259"/>
      <c r="K116" s="260"/>
      <c r="L116" s="260"/>
      <c r="M116" s="260"/>
      <c r="N116" s="260"/>
      <c r="O116" s="260"/>
      <c r="P116" s="261"/>
    </row>
    <row r="117" spans="1:16" ht="18.75" customHeight="1">
      <c r="A117" s="66" t="s">
        <v>266</v>
      </c>
      <c r="B117" s="66"/>
      <c r="C117" s="67"/>
      <c r="D117" s="67"/>
      <c r="E117" s="66"/>
      <c r="F117" s="66"/>
      <c r="G117" s="66"/>
      <c r="H117" s="67"/>
      <c r="I117" s="67"/>
      <c r="J117" s="259"/>
      <c r="K117" s="260"/>
      <c r="L117" s="260"/>
      <c r="M117" s="260"/>
      <c r="N117" s="260"/>
      <c r="O117" s="260"/>
      <c r="P117" s="261"/>
    </row>
    <row r="118" spans="1:16" ht="18.75" customHeight="1">
      <c r="A118" s="66" t="s">
        <v>267</v>
      </c>
      <c r="B118" s="66"/>
      <c r="C118" s="67"/>
      <c r="D118" s="67"/>
      <c r="E118" s="66"/>
      <c r="F118" s="66"/>
      <c r="G118" s="66"/>
      <c r="H118" s="67"/>
      <c r="I118" s="67"/>
      <c r="J118" s="259"/>
      <c r="K118" s="260"/>
      <c r="L118" s="260"/>
      <c r="M118" s="260"/>
      <c r="N118" s="260"/>
      <c r="O118" s="260"/>
      <c r="P118" s="261"/>
    </row>
    <row r="119" spans="1:16" ht="18.75" customHeight="1">
      <c r="A119" s="66" t="s">
        <v>268</v>
      </c>
      <c r="B119" s="66"/>
      <c r="C119" s="67"/>
      <c r="D119" s="67"/>
      <c r="E119" s="66"/>
      <c r="F119" s="66"/>
      <c r="G119" s="66"/>
      <c r="H119" s="67"/>
      <c r="I119" s="67"/>
      <c r="J119" s="259"/>
      <c r="K119" s="260"/>
      <c r="L119" s="260"/>
      <c r="M119" s="260"/>
      <c r="N119" s="260"/>
      <c r="O119" s="260"/>
      <c r="P119" s="261"/>
    </row>
    <row r="120" spans="1:16" ht="18.75" customHeight="1">
      <c r="A120" s="66" t="s">
        <v>269</v>
      </c>
      <c r="B120" s="66"/>
      <c r="C120" s="67"/>
      <c r="D120" s="67"/>
      <c r="E120" s="66"/>
      <c r="F120" s="66"/>
      <c r="G120" s="66"/>
      <c r="H120" s="67"/>
      <c r="I120" s="67"/>
      <c r="J120" s="259"/>
      <c r="K120" s="260"/>
      <c r="L120" s="260"/>
      <c r="M120" s="260"/>
      <c r="N120" s="260"/>
      <c r="O120" s="260"/>
      <c r="P120" s="261"/>
    </row>
    <row r="121" spans="1:16" ht="18.75" customHeight="1">
      <c r="A121" s="66" t="s">
        <v>270</v>
      </c>
      <c r="B121" s="66"/>
      <c r="C121" s="67"/>
      <c r="D121" s="67"/>
      <c r="E121" s="66"/>
      <c r="F121" s="66"/>
      <c r="G121" s="66"/>
      <c r="H121" s="67"/>
      <c r="I121" s="67"/>
      <c r="J121" s="259"/>
      <c r="K121" s="260"/>
      <c r="L121" s="260"/>
      <c r="M121" s="260"/>
      <c r="N121" s="260"/>
      <c r="O121" s="260"/>
      <c r="P121" s="261"/>
    </row>
    <row r="122" spans="1:16" ht="18.75" customHeight="1">
      <c r="A122" s="66" t="s">
        <v>271</v>
      </c>
      <c r="B122" s="66"/>
      <c r="C122" s="67"/>
      <c r="D122" s="67"/>
      <c r="E122" s="66"/>
      <c r="F122" s="66"/>
      <c r="G122" s="66"/>
      <c r="H122" s="67"/>
      <c r="I122" s="67"/>
      <c r="J122" s="259"/>
      <c r="K122" s="260"/>
      <c r="L122" s="260"/>
      <c r="M122" s="260"/>
      <c r="N122" s="260"/>
      <c r="O122" s="260"/>
      <c r="P122" s="261"/>
    </row>
    <row r="123" spans="1:16" ht="18.75" customHeight="1">
      <c r="A123" s="66" t="s">
        <v>272</v>
      </c>
      <c r="B123" s="66"/>
      <c r="C123" s="67"/>
      <c r="D123" s="67"/>
      <c r="E123" s="66"/>
      <c r="F123" s="66"/>
      <c r="G123" s="66"/>
      <c r="H123" s="67"/>
      <c r="I123" s="67"/>
      <c r="J123" s="259"/>
      <c r="K123" s="260"/>
      <c r="L123" s="260"/>
      <c r="M123" s="260"/>
      <c r="N123" s="260"/>
      <c r="O123" s="260"/>
      <c r="P123" s="261"/>
    </row>
    <row r="124" spans="1:16" ht="18.75" customHeight="1">
      <c r="A124" s="66" t="s">
        <v>273</v>
      </c>
      <c r="B124" s="66"/>
      <c r="C124" s="67"/>
      <c r="D124" s="67"/>
      <c r="E124" s="66"/>
      <c r="F124" s="66"/>
      <c r="G124" s="66"/>
      <c r="H124" s="67"/>
      <c r="I124" s="67"/>
      <c r="J124" s="259"/>
      <c r="K124" s="260"/>
      <c r="L124" s="260"/>
      <c r="M124" s="260"/>
      <c r="N124" s="260"/>
      <c r="O124" s="260"/>
      <c r="P124" s="261"/>
    </row>
    <row r="125" spans="1:16" ht="18.75" customHeight="1">
      <c r="A125" s="66" t="s">
        <v>274</v>
      </c>
      <c r="B125" s="66"/>
      <c r="C125" s="67"/>
      <c r="D125" s="67"/>
      <c r="E125" s="66"/>
      <c r="F125" s="66"/>
      <c r="G125" s="66"/>
      <c r="H125" s="67"/>
      <c r="I125" s="67"/>
      <c r="J125" s="259"/>
      <c r="K125" s="260"/>
      <c r="L125" s="260"/>
      <c r="M125" s="260"/>
      <c r="N125" s="260"/>
      <c r="O125" s="260"/>
      <c r="P125" s="261"/>
    </row>
    <row r="126" spans="1:16" ht="18.75" customHeight="1">
      <c r="A126" s="66" t="s">
        <v>275</v>
      </c>
      <c r="B126" s="66"/>
      <c r="C126" s="67"/>
      <c r="D126" s="67"/>
      <c r="E126" s="66"/>
      <c r="F126" s="66"/>
      <c r="G126" s="66"/>
      <c r="H126" s="67"/>
      <c r="I126" s="67"/>
      <c r="J126" s="259"/>
      <c r="K126" s="260"/>
      <c r="L126" s="260"/>
      <c r="M126" s="260"/>
      <c r="N126" s="260"/>
      <c r="O126" s="260"/>
      <c r="P126" s="261"/>
    </row>
    <row r="127" spans="1:16" ht="18.75" customHeight="1">
      <c r="A127" s="66" t="s">
        <v>276</v>
      </c>
      <c r="B127" s="66"/>
      <c r="C127" s="67"/>
      <c r="D127" s="67"/>
      <c r="E127" s="66"/>
      <c r="F127" s="66"/>
      <c r="G127" s="66"/>
      <c r="H127" s="67"/>
      <c r="I127" s="67"/>
      <c r="J127" s="259"/>
      <c r="K127" s="260"/>
      <c r="L127" s="260"/>
      <c r="M127" s="260"/>
      <c r="N127" s="260"/>
      <c r="O127" s="260"/>
      <c r="P127" s="261"/>
    </row>
    <row r="128" spans="1:16" ht="18.75" customHeight="1">
      <c r="A128" s="66" t="s">
        <v>277</v>
      </c>
      <c r="B128" s="66"/>
      <c r="C128" s="67"/>
      <c r="D128" s="67"/>
      <c r="E128" s="66"/>
      <c r="F128" s="66"/>
      <c r="G128" s="66"/>
      <c r="H128" s="67"/>
      <c r="I128" s="67"/>
      <c r="J128" s="259"/>
      <c r="K128" s="260"/>
      <c r="L128" s="260"/>
      <c r="M128" s="260"/>
      <c r="N128" s="260"/>
      <c r="O128" s="260"/>
      <c r="P128" s="261"/>
    </row>
    <row r="129" spans="1:16" ht="18.75" customHeight="1">
      <c r="A129" s="66" t="s">
        <v>278</v>
      </c>
      <c r="B129" s="66"/>
      <c r="C129" s="67"/>
      <c r="D129" s="67"/>
      <c r="E129" s="66"/>
      <c r="F129" s="66"/>
      <c r="G129" s="66"/>
      <c r="H129" s="67"/>
      <c r="I129" s="67"/>
      <c r="J129" s="259"/>
      <c r="K129" s="260"/>
      <c r="L129" s="260"/>
      <c r="M129" s="260"/>
      <c r="N129" s="260"/>
      <c r="O129" s="260"/>
      <c r="P129" s="261"/>
    </row>
    <row r="130" spans="1:16" ht="18.75" customHeight="1">
      <c r="A130" s="66" t="s">
        <v>279</v>
      </c>
      <c r="B130" s="66"/>
      <c r="C130" s="67"/>
      <c r="D130" s="67"/>
      <c r="E130" s="66"/>
      <c r="F130" s="66"/>
      <c r="G130" s="66"/>
      <c r="H130" s="67"/>
      <c r="I130" s="67"/>
      <c r="J130" s="259"/>
      <c r="K130" s="260"/>
      <c r="L130" s="260"/>
      <c r="M130" s="260"/>
      <c r="N130" s="260"/>
      <c r="O130" s="260"/>
      <c r="P130" s="261"/>
    </row>
    <row r="131" spans="1:16" ht="18.75" customHeight="1">
      <c r="A131" s="66" t="s">
        <v>280</v>
      </c>
      <c r="B131" s="66"/>
      <c r="C131" s="67"/>
      <c r="D131" s="67"/>
      <c r="E131" s="66"/>
      <c r="F131" s="66"/>
      <c r="G131" s="66"/>
      <c r="H131" s="67"/>
      <c r="I131" s="67"/>
      <c r="J131" s="259"/>
      <c r="K131" s="260"/>
      <c r="L131" s="260"/>
      <c r="M131" s="260"/>
      <c r="N131" s="260"/>
      <c r="O131" s="260"/>
      <c r="P131" s="261"/>
    </row>
    <row r="132" spans="1:16" ht="18.75" customHeight="1">
      <c r="A132" s="66" t="s">
        <v>281</v>
      </c>
      <c r="B132" s="66"/>
      <c r="C132" s="67"/>
      <c r="D132" s="67"/>
      <c r="E132" s="66"/>
      <c r="F132" s="66"/>
      <c r="G132" s="66"/>
      <c r="H132" s="67"/>
      <c r="I132" s="67"/>
      <c r="J132" s="259"/>
      <c r="K132" s="260"/>
      <c r="L132" s="260"/>
      <c r="M132" s="260"/>
      <c r="N132" s="260"/>
      <c r="O132" s="260"/>
      <c r="P132" s="261"/>
    </row>
    <row r="133" spans="1:16" ht="18.75" customHeight="1">
      <c r="A133" s="71"/>
      <c r="B133" s="71"/>
      <c r="C133" s="72"/>
      <c r="D133" s="72"/>
      <c r="E133" s="71"/>
      <c r="F133" s="71"/>
      <c r="G133" s="72"/>
      <c r="H133" s="72"/>
      <c r="I133" s="263"/>
      <c r="J133" s="263"/>
      <c r="K133" s="263"/>
      <c r="L133" s="263"/>
      <c r="M133" s="263"/>
      <c r="N133" s="263"/>
      <c r="O133" s="263"/>
      <c r="P133" s="263"/>
    </row>
    <row r="134" spans="1:16" ht="18.75" customHeight="1">
      <c r="A134" s="44"/>
      <c r="B134" s="44"/>
      <c r="C134" s="49"/>
      <c r="D134" s="49"/>
      <c r="E134" s="44"/>
      <c r="F134" s="44"/>
      <c r="G134" s="49"/>
      <c r="H134" s="49"/>
      <c r="I134" s="262"/>
      <c r="J134" s="262"/>
      <c r="K134" s="262"/>
      <c r="L134" s="262"/>
      <c r="M134" s="262"/>
      <c r="N134" s="262"/>
      <c r="O134" s="262"/>
      <c r="P134" s="262"/>
    </row>
    <row r="135" spans="1:16" ht="18.75" customHeight="1">
      <c r="A135" s="44"/>
      <c r="B135" s="44"/>
      <c r="C135" s="49"/>
      <c r="D135" s="49"/>
      <c r="E135" s="44"/>
      <c r="F135" s="44"/>
      <c r="G135" s="49"/>
      <c r="H135" s="49"/>
      <c r="I135" s="262"/>
      <c r="J135" s="262"/>
      <c r="K135" s="262"/>
      <c r="L135" s="262"/>
      <c r="M135" s="262"/>
      <c r="N135" s="262"/>
      <c r="O135" s="262"/>
      <c r="P135" s="262"/>
    </row>
    <row r="136" spans="1:16" ht="18.75" customHeight="1">
      <c r="A136" s="44"/>
      <c r="B136" s="44"/>
      <c r="C136" s="49"/>
      <c r="D136" s="49"/>
      <c r="E136" s="44"/>
      <c r="F136" s="44"/>
      <c r="G136" s="49"/>
      <c r="H136" s="49"/>
      <c r="I136" s="262"/>
      <c r="J136" s="262"/>
      <c r="K136" s="262"/>
      <c r="L136" s="262"/>
      <c r="M136" s="262"/>
      <c r="N136" s="262"/>
      <c r="O136" s="262"/>
      <c r="P136" s="262"/>
    </row>
    <row r="137" spans="1:16" ht="18.75" customHeight="1">
      <c r="A137" s="44"/>
      <c r="B137" s="44"/>
      <c r="C137" s="49"/>
      <c r="D137" s="49"/>
      <c r="E137" s="44"/>
      <c r="F137" s="44"/>
      <c r="G137" s="49"/>
      <c r="H137" s="49"/>
      <c r="I137" s="262"/>
      <c r="J137" s="262"/>
      <c r="K137" s="262"/>
      <c r="L137" s="262"/>
      <c r="M137" s="262"/>
      <c r="N137" s="262"/>
      <c r="O137" s="262"/>
      <c r="P137" s="262"/>
    </row>
  </sheetData>
  <mergeCells count="127">
    <mergeCell ref="H18:P18"/>
    <mergeCell ref="A1:P1"/>
    <mergeCell ref="H8:P8"/>
    <mergeCell ref="H9:P9"/>
    <mergeCell ref="H10:P10"/>
    <mergeCell ref="H11:P11"/>
    <mergeCell ref="H12:P12"/>
    <mergeCell ref="H13:P13"/>
    <mergeCell ref="H14:P14"/>
    <mergeCell ref="H15:P15"/>
    <mergeCell ref="H16:P16"/>
    <mergeCell ref="H17:P17"/>
    <mergeCell ref="I3:P3"/>
    <mergeCell ref="I4:P4"/>
    <mergeCell ref="J35:P35"/>
    <mergeCell ref="J34:P34"/>
    <mergeCell ref="J33:P33"/>
    <mergeCell ref="J36:P36"/>
    <mergeCell ref="A20:AD20"/>
    <mergeCell ref="A31:A32"/>
    <mergeCell ref="B31:B32"/>
    <mergeCell ref="C31:C32"/>
    <mergeCell ref="D31:D32"/>
    <mergeCell ref="E31:E32"/>
    <mergeCell ref="F31:I31"/>
    <mergeCell ref="J31:P32"/>
    <mergeCell ref="J37:P37"/>
    <mergeCell ref="J38:P38"/>
    <mergeCell ref="J39:P39"/>
    <mergeCell ref="J40:P40"/>
    <mergeCell ref="J41:P41"/>
    <mergeCell ref="I136:P136"/>
    <mergeCell ref="I137:P137"/>
    <mergeCell ref="I133:P133"/>
    <mergeCell ref="I134:P134"/>
    <mergeCell ref="I135:P135"/>
    <mergeCell ref="J90:P90"/>
    <mergeCell ref="J91:P91"/>
    <mergeCell ref="J92:P92"/>
    <mergeCell ref="J93:P93"/>
    <mergeCell ref="J81:P81"/>
    <mergeCell ref="J82:P82"/>
    <mergeCell ref="J83:P83"/>
    <mergeCell ref="J84:P84"/>
    <mergeCell ref="J47:P47"/>
    <mergeCell ref="J48:P48"/>
    <mergeCell ref="J49:P49"/>
    <mergeCell ref="J50:P50"/>
    <mergeCell ref="J51:P51"/>
    <mergeCell ref="J52:P52"/>
    <mergeCell ref="J53:P53"/>
    <mergeCell ref="J54:P54"/>
    <mergeCell ref="J55:P55"/>
    <mergeCell ref="J42:P42"/>
    <mergeCell ref="J43:P43"/>
    <mergeCell ref="J44:P44"/>
    <mergeCell ref="J45:P45"/>
    <mergeCell ref="J46:P46"/>
    <mergeCell ref="J61:P61"/>
    <mergeCell ref="J62:P62"/>
    <mergeCell ref="J63:P63"/>
    <mergeCell ref="J64:P64"/>
    <mergeCell ref="J65:P65"/>
    <mergeCell ref="J56:P56"/>
    <mergeCell ref="J57:P57"/>
    <mergeCell ref="J58:P58"/>
    <mergeCell ref="J59:P59"/>
    <mergeCell ref="J60:P60"/>
    <mergeCell ref="J71:P71"/>
    <mergeCell ref="J72:P72"/>
    <mergeCell ref="J73:P73"/>
    <mergeCell ref="J74:P74"/>
    <mergeCell ref="J75:P75"/>
    <mergeCell ref="J66:P66"/>
    <mergeCell ref="J67:P67"/>
    <mergeCell ref="J68:P68"/>
    <mergeCell ref="J69:P69"/>
    <mergeCell ref="J70:P70"/>
    <mergeCell ref="J85:P85"/>
    <mergeCell ref="J86:P86"/>
    <mergeCell ref="J87:P87"/>
    <mergeCell ref="J88:P88"/>
    <mergeCell ref="J89:P89"/>
    <mergeCell ref="J76:P76"/>
    <mergeCell ref="J77:P77"/>
    <mergeCell ref="J78:P78"/>
    <mergeCell ref="J79:P79"/>
    <mergeCell ref="J80:P80"/>
    <mergeCell ref="J99:P99"/>
    <mergeCell ref="J100:P100"/>
    <mergeCell ref="J101:P101"/>
    <mergeCell ref="J102:P102"/>
    <mergeCell ref="J103:P103"/>
    <mergeCell ref="J94:P94"/>
    <mergeCell ref="J95:P95"/>
    <mergeCell ref="J96:P96"/>
    <mergeCell ref="J97:P97"/>
    <mergeCell ref="J98:P98"/>
    <mergeCell ref="J109:P109"/>
    <mergeCell ref="J110:P110"/>
    <mergeCell ref="J111:P111"/>
    <mergeCell ref="J112:P112"/>
    <mergeCell ref="J113:P113"/>
    <mergeCell ref="J104:P104"/>
    <mergeCell ref="J105:P105"/>
    <mergeCell ref="J106:P106"/>
    <mergeCell ref="J107:P107"/>
    <mergeCell ref="J108:P108"/>
    <mergeCell ref="J119:P119"/>
    <mergeCell ref="J120:P120"/>
    <mergeCell ref="J121:P121"/>
    <mergeCell ref="J122:P122"/>
    <mergeCell ref="J123:P123"/>
    <mergeCell ref="J114:P114"/>
    <mergeCell ref="J115:P115"/>
    <mergeCell ref="J116:P116"/>
    <mergeCell ref="J117:P117"/>
    <mergeCell ref="J118:P118"/>
    <mergeCell ref="J129:P129"/>
    <mergeCell ref="J130:P130"/>
    <mergeCell ref="J131:P131"/>
    <mergeCell ref="J132:P132"/>
    <mergeCell ref="J124:P124"/>
    <mergeCell ref="J125:P125"/>
    <mergeCell ref="J126:P126"/>
    <mergeCell ref="J127:P127"/>
    <mergeCell ref="J128:P128"/>
  </mergeCells>
  <dataValidations count="1">
    <dataValidation type="list" allowBlank="1" showInputMessage="1" showErrorMessage="1" sqref="G9:G18">
      <formula1>Kennzeichen</formula1>
    </dataValidation>
  </dataValidations>
  <pageMargins left="0.7" right="0.57291666666666663" top="0.78740157499999996" bottom="0.78740157499999996" header="0.3" footer="0.3"/>
  <pageSetup paperSize="9" orientation="landscape" r:id="rId1"/>
  <headerFooter>
    <oddHeader>&amp;LTeilnehmendenliste&amp;CJBM</oddHeader>
    <oddFooter>&amp;R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72"/>
  <sheetViews>
    <sheetView tabSelected="1" view="pageLayout" zoomScale="110" zoomScaleNormal="100" zoomScalePageLayoutView="110" workbookViewId="0">
      <selection activeCell="AC7" activeCellId="1" sqref="T12:U12 AC7:AC9"/>
    </sheetView>
  </sheetViews>
  <sheetFormatPr baseColWidth="10" defaultColWidth="11.42578125" defaultRowHeight="15"/>
  <cols>
    <col min="1" max="1" width="2.7109375" style="43" customWidth="1"/>
    <col min="2" max="13" width="3.140625" style="14" customWidth="1"/>
    <col min="14" max="30" width="3.28515625" style="14" customWidth="1"/>
    <col min="31" max="16384" width="11.42578125" style="14"/>
  </cols>
  <sheetData>
    <row r="1" spans="1:30" ht="36.75" customHeight="1">
      <c r="A1" s="286" t="s">
        <v>150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</row>
    <row r="2" spans="1:30" ht="14.45">
      <c r="A2" s="287" t="s">
        <v>48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</row>
    <row r="3" spans="1:30" ht="4.5" customHeight="1"/>
    <row r="4" spans="1:30" ht="14.45">
      <c r="A4" s="43" t="s">
        <v>49</v>
      </c>
      <c r="B4" s="14" t="s">
        <v>35</v>
      </c>
      <c r="H4" s="288" t="str">
        <f>'TN-Liste_JBM'!E3</f>
        <v>DLRG-Jugend Bezirk/Gliederung XY</v>
      </c>
      <c r="I4" s="288"/>
      <c r="J4" s="288"/>
      <c r="K4" s="288"/>
      <c r="L4" s="288"/>
      <c r="M4" s="288"/>
      <c r="N4" s="288"/>
      <c r="O4" s="288"/>
      <c r="P4" s="288"/>
      <c r="Q4" s="288"/>
      <c r="S4" s="43" t="s">
        <v>50</v>
      </c>
      <c r="T4" s="14" t="s">
        <v>34</v>
      </c>
      <c r="U4" s="44"/>
      <c r="V4" s="44"/>
      <c r="W4" s="44"/>
      <c r="X4" s="44"/>
      <c r="Z4" s="44"/>
      <c r="AA4" s="289">
        <v>90459</v>
      </c>
      <c r="AB4" s="289"/>
      <c r="AC4" s="289"/>
    </row>
    <row r="5" spans="1:30">
      <c r="A5" s="43" t="s">
        <v>51</v>
      </c>
      <c r="B5" s="14" t="s">
        <v>67</v>
      </c>
      <c r="H5" s="78"/>
      <c r="I5" s="78"/>
      <c r="J5" s="288" t="str">
        <f>'TN-Liste_JBM'!E4</f>
        <v>Ökologie</v>
      </c>
      <c r="K5" s="288"/>
      <c r="L5" s="288"/>
      <c r="M5" s="288"/>
      <c r="N5" s="288"/>
      <c r="O5" s="288"/>
      <c r="P5" s="288"/>
      <c r="Q5" s="288"/>
      <c r="S5" s="43" t="s">
        <v>52</v>
      </c>
      <c r="T5" s="14" t="s">
        <v>63</v>
      </c>
      <c r="U5" s="44"/>
      <c r="V5" s="44"/>
      <c r="W5" s="44"/>
      <c r="X5" s="44"/>
      <c r="Z5" s="44"/>
      <c r="AA5" s="288">
        <f>'TN-Liste_JBM'!E5</f>
        <v>91757</v>
      </c>
      <c r="AB5" s="288"/>
      <c r="AC5" s="288"/>
    </row>
    <row r="6" spans="1:30" ht="4.5" customHeight="1"/>
    <row r="7" spans="1:30">
      <c r="A7" s="43" t="s">
        <v>54</v>
      </c>
      <c r="B7" s="14" t="s">
        <v>53</v>
      </c>
      <c r="I7" s="295" t="s">
        <v>82</v>
      </c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6" t="s">
        <v>106</v>
      </c>
      <c r="AC7" s="99" t="str">
        <f>IF(I7=0,"",VLOOKUP(I7,Themenschlüssel!$A$6:$C$23,3,FALSE))</f>
        <v>09</v>
      </c>
    </row>
    <row r="8" spans="1:30">
      <c r="B8" s="14" t="s">
        <v>55</v>
      </c>
      <c r="I8" s="295" t="s">
        <v>78</v>
      </c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6"/>
      <c r="AC8" s="258" t="str">
        <f>IF(I8=0,"",VLOOKUP(I8,Themenschlüssel!$A$6:$C$23,3,FALSE))</f>
        <v>07</v>
      </c>
    </row>
    <row r="9" spans="1:30">
      <c r="I9" s="295" t="s">
        <v>68</v>
      </c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6"/>
      <c r="AC9" s="258" t="str">
        <f>IF(I9=0,"",VLOOKUP(I9,Themenschlüssel!$A$6:$C$23,3,FALSE))</f>
        <v>01</v>
      </c>
    </row>
    <row r="10" spans="1:30" ht="4.5" customHeight="1"/>
    <row r="11" spans="1:30">
      <c r="A11" s="43" t="s">
        <v>125</v>
      </c>
      <c r="B11" s="44" t="s">
        <v>135</v>
      </c>
      <c r="C11" s="44"/>
      <c r="D11" s="44"/>
      <c r="E11" s="44"/>
      <c r="F11" s="44"/>
      <c r="G11" s="44"/>
      <c r="H11" s="44"/>
      <c r="I11" s="290">
        <f>'TN-Liste_JBM'!I3</f>
        <v>43673</v>
      </c>
      <c r="J11" s="290"/>
      <c r="K11" s="290"/>
      <c r="L11" s="290"/>
      <c r="M11" s="45"/>
      <c r="N11" s="46" t="s">
        <v>227</v>
      </c>
      <c r="O11" s="46"/>
      <c r="P11" s="46"/>
      <c r="Q11" s="46"/>
      <c r="R11" s="46"/>
      <c r="S11" s="46"/>
      <c r="T11" s="297">
        <f>IF(I12=I11,1,I12-I11)</f>
        <v>7</v>
      </c>
      <c r="U11" s="297"/>
      <c r="V11" s="47" t="s">
        <v>56</v>
      </c>
      <c r="W11" s="26"/>
      <c r="X11" s="26"/>
      <c r="Y11" s="26"/>
      <c r="Z11" s="26"/>
      <c r="AA11" s="48"/>
      <c r="AB11" s="48" t="b">
        <v>1</v>
      </c>
      <c r="AC11" s="48"/>
    </row>
    <row r="12" spans="1:30" ht="14.45">
      <c r="B12" s="44" t="s">
        <v>136</v>
      </c>
      <c r="C12" s="44"/>
      <c r="D12" s="44"/>
      <c r="E12" s="44"/>
      <c r="F12" s="44"/>
      <c r="G12" s="44"/>
      <c r="H12" s="44"/>
      <c r="I12" s="290">
        <f>'TN-Liste_JBM'!I4</f>
        <v>43680</v>
      </c>
      <c r="J12" s="290"/>
      <c r="K12" s="290"/>
      <c r="L12" s="290"/>
      <c r="M12" s="45"/>
      <c r="N12" s="46" t="s">
        <v>228</v>
      </c>
      <c r="O12" s="46"/>
      <c r="P12" s="46"/>
      <c r="Q12" s="46"/>
      <c r="R12" s="46"/>
      <c r="S12" s="46"/>
      <c r="T12" s="291">
        <f>6*T11</f>
        <v>42</v>
      </c>
      <c r="U12" s="291"/>
      <c r="V12" s="26" t="s">
        <v>57</v>
      </c>
      <c r="W12" s="26"/>
      <c r="X12" s="26"/>
      <c r="Y12" s="26"/>
      <c r="Z12" s="26"/>
      <c r="AA12" s="48"/>
      <c r="AB12" s="48" t="b">
        <v>0</v>
      </c>
      <c r="AC12" s="48"/>
    </row>
    <row r="13" spans="1:30" ht="4.5" customHeight="1"/>
    <row r="14" spans="1:30">
      <c r="A14" s="15" t="s">
        <v>126</v>
      </c>
      <c r="B14" s="292" t="s">
        <v>36</v>
      </c>
      <c r="C14" s="292"/>
      <c r="D14" s="292"/>
      <c r="E14" s="292"/>
      <c r="F14" s="292"/>
      <c r="G14" s="292"/>
      <c r="H14" s="292"/>
      <c r="I14" s="292"/>
      <c r="J14" s="292"/>
      <c r="K14" s="293" t="s">
        <v>97</v>
      </c>
      <c r="L14" s="293"/>
      <c r="M14" s="293" t="s">
        <v>98</v>
      </c>
      <c r="N14" s="293"/>
      <c r="P14" s="294" t="s">
        <v>99</v>
      </c>
      <c r="Q14" s="294"/>
      <c r="R14" s="294"/>
      <c r="S14" s="294"/>
      <c r="T14" s="294"/>
      <c r="U14" s="294"/>
      <c r="V14" s="294"/>
      <c r="W14" s="294"/>
      <c r="X14" s="294"/>
      <c r="Y14" s="294"/>
      <c r="Z14" s="293" t="s">
        <v>97</v>
      </c>
      <c r="AA14" s="293"/>
      <c r="AB14" s="293" t="s">
        <v>98</v>
      </c>
      <c r="AC14" s="293"/>
    </row>
    <row r="15" spans="1:30" ht="14.45">
      <c r="A15" s="15"/>
      <c r="B15" s="298" t="s">
        <v>283</v>
      </c>
      <c r="C15" s="298"/>
      <c r="D15" s="298"/>
      <c r="E15" s="298"/>
      <c r="F15" s="298"/>
      <c r="G15" s="298"/>
      <c r="H15" s="298"/>
      <c r="I15" s="298"/>
      <c r="J15" s="298"/>
      <c r="K15" s="299">
        <f>COUNTIFS('TN-Liste_JBM'!$F$33:$F$137,"x",'TN-Liste_JBM'!$D$33:$D$137,"x")</f>
        <v>6</v>
      </c>
      <c r="L15" s="299"/>
      <c r="M15" s="299">
        <f>COUNTIFS('TN-Liste_JBM'!$F$33:$F$137,"x",'TN-Liste_JBM'!$C$33:$C$137,"x")</f>
        <v>4</v>
      </c>
      <c r="N15" s="299"/>
      <c r="P15" s="298" t="s">
        <v>31</v>
      </c>
      <c r="Q15" s="298"/>
      <c r="R15" s="298"/>
      <c r="S15" s="298"/>
      <c r="T15" s="298"/>
      <c r="U15" s="298"/>
      <c r="V15" s="298"/>
      <c r="W15" s="298"/>
      <c r="X15" s="298"/>
      <c r="Y15" s="298"/>
      <c r="Z15" s="299">
        <f>COUNTIFS('TN-Liste_JBM'!$F$9:$F$18,"&lt;16",'TN-Liste_JBM'!$G$9:$G$18,"=EA",'TN-Liste_JBM'!$D$9:$D$18,"x")</f>
        <v>0</v>
      </c>
      <c r="AA15" s="299"/>
      <c r="AB15" s="299">
        <f>COUNTIFS('TN-Liste_JBM'!$F$9:$F$18,"&lt;16",'TN-Liste_JBM'!$G$9:$G$18,"=EA",'TN-Liste_JBM'!$C$9:$C$18,"x")</f>
        <v>0</v>
      </c>
      <c r="AC15" s="299"/>
    </row>
    <row r="16" spans="1:30" ht="14.45">
      <c r="A16" s="15"/>
      <c r="B16" s="298" t="s">
        <v>284</v>
      </c>
      <c r="C16" s="298"/>
      <c r="D16" s="298"/>
      <c r="E16" s="298"/>
      <c r="F16" s="298"/>
      <c r="G16" s="298"/>
      <c r="H16" s="298"/>
      <c r="I16" s="298"/>
      <c r="J16" s="298"/>
      <c r="K16" s="299">
        <f>COUNTIFS('TN-Liste_JBM'!$G$33:$G$137,"x",'TN-Liste_JBM'!$D$33:$D$137,"x")</f>
        <v>7</v>
      </c>
      <c r="L16" s="299"/>
      <c r="M16" s="299">
        <f>COUNTIFS('TN-Liste_JBM'!$G$33:$G$137,"x",'TN-Liste_JBM'!$C$33:$C$137,"x")</f>
        <v>1</v>
      </c>
      <c r="N16" s="299"/>
      <c r="P16" s="298" t="s">
        <v>60</v>
      </c>
      <c r="Q16" s="298"/>
      <c r="R16" s="298"/>
      <c r="S16" s="298"/>
      <c r="T16" s="298"/>
      <c r="U16" s="298"/>
      <c r="V16" s="298"/>
      <c r="W16" s="298"/>
      <c r="X16" s="298"/>
      <c r="Y16" s="298"/>
      <c r="Z16" s="299">
        <f>COUNTIFS('TN-Liste_JBM'!$F$9:$F$18,"&lt;18",'TN-Liste_JBM'!$G$9:$G$18,"=EA",'TN-Liste_JBM'!$D$9:$D$18,"x")-Z15</f>
        <v>0</v>
      </c>
      <c r="AA16" s="299"/>
      <c r="AB16" s="299">
        <f>COUNTIFS('TN-Liste_JBM'!$F$9:$F$18,"&lt;18",'TN-Liste_JBM'!$G$9:$G$18,"=EA",'TN-Liste_JBM'!$C$9:$C$18,"x")-AB15</f>
        <v>0</v>
      </c>
      <c r="AC16" s="299"/>
      <c r="AD16" s="12"/>
    </row>
    <row r="17" spans="1:30" ht="14.45">
      <c r="A17" s="15"/>
      <c r="B17" s="298" t="s">
        <v>285</v>
      </c>
      <c r="C17" s="298"/>
      <c r="D17" s="298"/>
      <c r="E17" s="298"/>
      <c r="F17" s="298"/>
      <c r="G17" s="298"/>
      <c r="H17" s="298"/>
      <c r="I17" s="298"/>
      <c r="J17" s="298"/>
      <c r="K17" s="299">
        <f>COUNTIFS('TN-Liste_JBM'!$H$33:$H$137,"x",'TN-Liste_JBM'!$D$33:$D$137,"x")</f>
        <v>1</v>
      </c>
      <c r="L17" s="299"/>
      <c r="M17" s="299">
        <f>COUNTIFS('TN-Liste_JBM'!$H$33:$H$137,"x",'TN-Liste_JBM'!$C$33:$C$137,"x")</f>
        <v>2</v>
      </c>
      <c r="N17" s="299"/>
      <c r="P17" s="298" t="s">
        <v>3</v>
      </c>
      <c r="Q17" s="298"/>
      <c r="R17" s="298"/>
      <c r="S17" s="298"/>
      <c r="T17" s="298"/>
      <c r="U17" s="298"/>
      <c r="V17" s="298"/>
      <c r="W17" s="298"/>
      <c r="X17" s="298"/>
      <c r="Y17" s="298"/>
      <c r="Z17" s="299">
        <f>COUNTIFS('TN-Liste_JBM'!$F$9:$F$18,"&lt;27",'TN-Liste_JBM'!$G$9:$G$18,"=EA",'TN-Liste_JBM'!$D$9:$D$18,"x")-Z16-Z15</f>
        <v>1</v>
      </c>
      <c r="AA17" s="299"/>
      <c r="AB17" s="299">
        <f>COUNTIFS('TN-Liste_JBM'!$F$9:$F$18,"&lt;27",'TN-Liste_JBM'!$G$9:$G$18,"=EA",'TN-Liste_JBM'!$C$9:$C$18,"x")-AB16-AB15</f>
        <v>1</v>
      </c>
      <c r="AC17" s="299"/>
      <c r="AD17" s="12"/>
    </row>
    <row r="18" spans="1:30" ht="14.45">
      <c r="A18" s="15"/>
      <c r="B18" s="298" t="s">
        <v>58</v>
      </c>
      <c r="C18" s="298"/>
      <c r="D18" s="298"/>
      <c r="E18" s="298"/>
      <c r="F18" s="298"/>
      <c r="G18" s="298"/>
      <c r="H18" s="298"/>
      <c r="I18" s="298"/>
      <c r="J18" s="298"/>
      <c r="K18" s="300">
        <f>COUNTIFS('TN-Liste_JBM'!$I$33:$I$137,"x",'TN-Liste_JBM'!$D$33:$D$137,"x")</f>
        <v>0</v>
      </c>
      <c r="L18" s="301"/>
      <c r="M18" s="300">
        <f>COUNTIFS('TN-Liste_JBM'!$I$33:$I$137,"x",'TN-Liste_JBM'!$C$33:$C$137,"x")</f>
        <v>0</v>
      </c>
      <c r="N18" s="301"/>
      <c r="P18" s="298" t="s">
        <v>30</v>
      </c>
      <c r="Q18" s="298"/>
      <c r="R18" s="298"/>
      <c r="S18" s="298"/>
      <c r="T18" s="298"/>
      <c r="U18" s="298"/>
      <c r="V18" s="298"/>
      <c r="W18" s="298"/>
      <c r="X18" s="298"/>
      <c r="Y18" s="298"/>
      <c r="Z18" s="299">
        <f>COUNTIFS('TN-Liste_JBM'!$F$9:$F$18,"&lt;45",'TN-Liste_JBM'!$G$9:$G$18,"=EA",'TN-Liste_JBM'!$D$9:$D$18,"x")-Z17-Z16-Z15</f>
        <v>1</v>
      </c>
      <c r="AA18" s="299"/>
      <c r="AB18" s="299">
        <f>COUNTIFS('TN-Liste_JBM'!$F$9:$F$18,"&lt;45",'TN-Liste_JBM'!$G$9:$G$18,"=EA",'TN-Liste_JBM'!$C$9:$C$18,"x")-AB17-AB16-AB15</f>
        <v>0</v>
      </c>
      <c r="AC18" s="299"/>
      <c r="AD18" s="12"/>
    </row>
    <row r="19" spans="1:30">
      <c r="A19" s="15"/>
      <c r="B19" s="305"/>
      <c r="C19" s="306"/>
      <c r="D19" s="306"/>
      <c r="E19" s="306"/>
      <c r="F19" s="306"/>
      <c r="G19" s="306"/>
      <c r="H19" s="306"/>
      <c r="I19" s="306"/>
      <c r="J19" s="307"/>
      <c r="K19" s="303">
        <f>SUM(K15:L18)</f>
        <v>14</v>
      </c>
      <c r="L19" s="304"/>
      <c r="M19" s="303">
        <f>SUM(M15:N18)</f>
        <v>7</v>
      </c>
      <c r="N19" s="304"/>
      <c r="P19" s="298" t="s">
        <v>29</v>
      </c>
      <c r="Q19" s="298"/>
      <c r="R19" s="298"/>
      <c r="S19" s="298"/>
      <c r="T19" s="298"/>
      <c r="U19" s="298"/>
      <c r="V19" s="298"/>
      <c r="W19" s="298"/>
      <c r="X19" s="298"/>
      <c r="Y19" s="298"/>
      <c r="Z19" s="299">
        <f>COUNTIFS('TN-Liste_JBM'!$F$9:$F$18,"&lt;99",'TN-Liste_JBM'!$G$9:$G$18,"=EA",'TN-Liste_JBM'!$D$9:$D$18,"x")-Z18-Z17-Z16-Z15</f>
        <v>0</v>
      </c>
      <c r="AA19" s="299"/>
      <c r="AB19" s="299">
        <f>COUNTIFS('TN-Liste_JBM'!$F$9:$F$18,"&lt;99",'TN-Liste_JBM'!$G$9:$G$18,"=EA",'TN-Liste_JBM'!$C$9:$C$18,"x")-AB18-AB17-AB16-AB15</f>
        <v>0</v>
      </c>
      <c r="AC19" s="299"/>
      <c r="AD19" s="12"/>
    </row>
    <row r="20" spans="1:30" ht="14.45">
      <c r="A20" s="15"/>
      <c r="B20" s="308" t="s">
        <v>59</v>
      </c>
      <c r="C20" s="309"/>
      <c r="D20" s="309"/>
      <c r="E20" s="309"/>
      <c r="F20" s="309"/>
      <c r="G20" s="309"/>
      <c r="H20" s="309"/>
      <c r="I20" s="309"/>
      <c r="J20" s="310"/>
      <c r="K20" s="303"/>
      <c r="L20" s="304"/>
      <c r="M20" s="303">
        <f>SUM(K19:N19)</f>
        <v>21</v>
      </c>
      <c r="N20" s="304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294">
        <f>SUM(Z15:AA19)</f>
        <v>2</v>
      </c>
      <c r="AA20" s="294"/>
      <c r="AB20" s="294">
        <f>SUM(AB15:AC19)</f>
        <v>1</v>
      </c>
      <c r="AC20" s="294"/>
      <c r="AD20" s="12"/>
    </row>
    <row r="21" spans="1:30" ht="4.5" customHeight="1">
      <c r="A21" s="15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85"/>
      <c r="AA21" s="85"/>
      <c r="AB21" s="85"/>
      <c r="AC21" s="85"/>
      <c r="AD21" s="12"/>
    </row>
    <row r="22" spans="1:30">
      <c r="A22" s="15"/>
      <c r="B22" s="302" t="s">
        <v>137</v>
      </c>
      <c r="C22" s="302"/>
      <c r="D22" s="302"/>
      <c r="E22" s="302"/>
      <c r="F22" s="302"/>
      <c r="G22" s="302"/>
      <c r="H22" s="302"/>
      <c r="I22" s="302"/>
      <c r="J22" s="302"/>
      <c r="K22" s="293" t="s">
        <v>97</v>
      </c>
      <c r="L22" s="293"/>
      <c r="M22" s="293" t="s">
        <v>98</v>
      </c>
      <c r="N22" s="293"/>
      <c r="P22" s="294" t="s">
        <v>101</v>
      </c>
      <c r="Q22" s="294"/>
      <c r="R22" s="294"/>
      <c r="S22" s="294"/>
      <c r="T22" s="294"/>
      <c r="U22" s="294"/>
      <c r="V22" s="294"/>
      <c r="W22" s="294"/>
      <c r="X22" s="294"/>
      <c r="Y22" s="294"/>
      <c r="Z22" s="293" t="s">
        <v>97</v>
      </c>
      <c r="AA22" s="293"/>
      <c r="AB22" s="293" t="s">
        <v>98</v>
      </c>
      <c r="AC22" s="293"/>
      <c r="AD22" s="12"/>
    </row>
    <row r="23" spans="1:30">
      <c r="A23" s="15"/>
      <c r="B23" s="302"/>
      <c r="C23" s="302"/>
      <c r="D23" s="302"/>
      <c r="E23" s="302"/>
      <c r="F23" s="302"/>
      <c r="G23" s="302"/>
      <c r="H23" s="302"/>
      <c r="I23" s="302"/>
      <c r="J23" s="302"/>
      <c r="K23" s="299">
        <f>COUNTIFS('TN-Liste_JBM'!$G$9:$G$18,"=EA",'TN-Liste_JBM'!$D$9:$D$18,"x")+COUNTIFS('TN-Liste_JBM'!$G$9:$G$18,"=HA",'TN-Liste_JBM'!$D$9:$D$18,"x")+COUNTIFS('TN-Liste_JBM'!$G$9:$G$18,"=HO",'TN-Liste_JBM'!$D$9:$D$18,"x")+COUNTIFS('TN-Liste_JBM'!$G$9:$G$18,"=PR",'TN-Liste_JBM'!$D$9:$D$18,"x")+COUNTIFS('TN-Liste_JBM'!$G$9:$G$18,"=SO",'TN-Liste_JBM'!$D$9:$D$18,"x")</f>
        <v>2</v>
      </c>
      <c r="L23" s="299"/>
      <c r="M23" s="299">
        <f>COUNTIFS('TN-Liste_JBM'!$G$9:$G$18,"=EA",'TN-Liste_JBM'!$C$9:$C$18,"x")+COUNTIFS('TN-Liste_JBM'!$G$9:$G$18,"=HA",'TN-Liste_JBM'!$C$9:$C$18,"x")+COUNTIFS('TN-Liste_JBM'!$G$9:$G$18,"=HO",'TN-Liste_JBM'!$C$9:$C$18,"x")+COUNTIFS('TN-Liste_JBM'!$G$9:$G$18,"=PR",'TN-Liste_JBM'!$C$9:$C$18,"x")+COUNTIFS('TN-Liste_JBM'!$G$9:$G$18,"=SO",'TN-Liste_JBM'!$C$9:$C$18,"x")</f>
        <v>1</v>
      </c>
      <c r="N23" s="299"/>
      <c r="P23" s="298" t="s">
        <v>61</v>
      </c>
      <c r="Q23" s="298"/>
      <c r="R23" s="298"/>
      <c r="S23" s="298"/>
      <c r="T23" s="298"/>
      <c r="U23" s="298"/>
      <c r="V23" s="298"/>
      <c r="W23" s="298"/>
      <c r="X23" s="298"/>
      <c r="Y23" s="298"/>
      <c r="Z23" s="299">
        <f>COUNTIFS('TN-Liste_JBM'!$F$9:$F$18,"&lt;45",'TN-Liste_JBM'!$G$9:$G$18,"=HA",'TN-Liste_JBM'!$D$9:$D$18,"x")</f>
        <v>0</v>
      </c>
      <c r="AA23" s="299"/>
      <c r="AB23" s="299">
        <f>COUNTIFS('TN-Liste_JBM'!$F$9:$F$18,"&lt;45",'TN-Liste_JBM'!$G$9:$G$18,"=HA",'TN-Liste_JBM'!$C$9:$C$18,"x")</f>
        <v>0</v>
      </c>
      <c r="AC23" s="299"/>
      <c r="AD23" s="12"/>
    </row>
    <row r="24" spans="1:30" ht="15" customHeight="1">
      <c r="K24" s="78"/>
      <c r="L24" s="78"/>
      <c r="M24" s="294">
        <f>K23+M23</f>
        <v>3</v>
      </c>
      <c r="N24" s="294"/>
      <c r="P24" s="298" t="s">
        <v>29</v>
      </c>
      <c r="Q24" s="298"/>
      <c r="R24" s="298"/>
      <c r="S24" s="298"/>
      <c r="T24" s="298"/>
      <c r="U24" s="298"/>
      <c r="V24" s="298"/>
      <c r="W24" s="298"/>
      <c r="X24" s="298"/>
      <c r="Y24" s="298"/>
      <c r="Z24" s="299">
        <f>COUNTIFS('TN-Liste_JBM'!$F$9:$F$18,"&lt;98",'TN-Liste_JBM'!$G$9:$G$18,"=HA",'TN-Liste_JBM'!$D$9:$D$18,"x")-Z23</f>
        <v>0</v>
      </c>
      <c r="AA24" s="299"/>
      <c r="AB24" s="299">
        <f>COUNTIFS('TN-Liste_JBM'!$F$9:$F$18,"&lt;98",'TN-Liste_JBM'!$G$9:$G$18,"=HA",'TN-Liste_JBM'!$C$9:$C$18,"x")-AB23</f>
        <v>0</v>
      </c>
      <c r="AC24" s="299"/>
    </row>
    <row r="25" spans="1:30" ht="4.5" customHeight="1"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</row>
    <row r="26" spans="1:30">
      <c r="P26" s="292" t="s">
        <v>62</v>
      </c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</row>
    <row r="27" spans="1:30">
      <c r="P27" s="298" t="s">
        <v>28</v>
      </c>
      <c r="Q27" s="298"/>
      <c r="R27" s="298"/>
      <c r="S27" s="298"/>
      <c r="T27" s="298"/>
      <c r="U27" s="298"/>
      <c r="V27" s="299">
        <f>COUNTIF('TN-Liste_JBM'!$G$9:$G$18,"HO")</f>
        <v>0</v>
      </c>
      <c r="W27" s="299"/>
      <c r="X27" s="298" t="s">
        <v>100</v>
      </c>
      <c r="Y27" s="298"/>
      <c r="Z27" s="298"/>
      <c r="AA27" s="298"/>
      <c r="AB27" s="299">
        <f>COUNTIF('TN-Liste_JBM'!$G$9:$G$18,"PR")</f>
        <v>0</v>
      </c>
      <c r="AC27" s="299"/>
    </row>
    <row r="28" spans="1:30" ht="15" customHeight="1">
      <c r="O28" s="13"/>
      <c r="P28" s="305"/>
      <c r="Q28" s="306"/>
      <c r="R28" s="306"/>
      <c r="S28" s="306"/>
      <c r="T28" s="306"/>
      <c r="U28" s="306"/>
      <c r="V28" s="306"/>
      <c r="W28" s="307"/>
      <c r="X28" s="86" t="s">
        <v>104</v>
      </c>
      <c r="Y28" s="86"/>
      <c r="Z28" s="86"/>
      <c r="AA28" s="86"/>
      <c r="AB28" s="299">
        <f>COUNTIF('TN-Liste_JBM'!$G$9:$G$18,"SO")</f>
        <v>0</v>
      </c>
      <c r="AC28" s="299"/>
    </row>
    <row r="29" spans="1:30" ht="4.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78"/>
      <c r="AC29" s="78"/>
    </row>
    <row r="30" spans="1:30">
      <c r="A30" s="43" t="s">
        <v>127</v>
      </c>
      <c r="B30" s="292" t="s">
        <v>37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 t="s">
        <v>107</v>
      </c>
      <c r="M30" s="293"/>
      <c r="N30" s="293"/>
      <c r="O30" s="13"/>
      <c r="P30" s="292" t="s">
        <v>2</v>
      </c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3" t="s">
        <v>102</v>
      </c>
      <c r="AB30" s="293"/>
      <c r="AC30" s="293"/>
      <c r="AD30" s="13"/>
    </row>
    <row r="31" spans="1:30">
      <c r="A31" s="15"/>
      <c r="B31" s="298" t="s">
        <v>105</v>
      </c>
      <c r="C31" s="298"/>
      <c r="D31" s="298"/>
      <c r="E31" s="298"/>
      <c r="F31" s="298"/>
      <c r="G31" s="298"/>
      <c r="H31" s="298"/>
      <c r="I31" s="298"/>
      <c r="J31" s="298"/>
      <c r="K31" s="298"/>
      <c r="L31" s="311">
        <f>'Abrechnung - genaue Betraege'!B9</f>
        <v>1600</v>
      </c>
      <c r="M31" s="311"/>
      <c r="N31" s="311"/>
      <c r="O31" s="13"/>
      <c r="P31" s="298" t="s">
        <v>40</v>
      </c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311">
        <f>'Abrechnung - genaue Betraege'!G31</f>
        <v>418.11999999999995</v>
      </c>
      <c r="AB31" s="311"/>
      <c r="AC31" s="311"/>
      <c r="AD31" s="13"/>
    </row>
    <row r="32" spans="1:30">
      <c r="A32" s="15"/>
      <c r="B32" s="298" t="s">
        <v>64</v>
      </c>
      <c r="C32" s="298"/>
      <c r="D32" s="298"/>
      <c r="E32" s="298"/>
      <c r="F32" s="298"/>
      <c r="G32" s="298"/>
      <c r="H32" s="298"/>
      <c r="I32" s="298"/>
      <c r="J32" s="298"/>
      <c r="K32" s="298"/>
      <c r="L32" s="312">
        <f>Stundenzettel!K28</f>
        <v>0</v>
      </c>
      <c r="M32" s="312"/>
      <c r="N32" s="312"/>
      <c r="O32" s="13"/>
      <c r="P32" s="298" t="s">
        <v>41</v>
      </c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311">
        <f>'Abrechnung - genaue Betraege'!I31</f>
        <v>2335.7999999999997</v>
      </c>
      <c r="AB32" s="311"/>
      <c r="AC32" s="311"/>
      <c r="AD32" s="13"/>
    </row>
    <row r="33" spans="1:30">
      <c r="A33" s="15"/>
      <c r="B33" s="316" t="s">
        <v>151</v>
      </c>
      <c r="C33" s="317"/>
      <c r="D33" s="317"/>
      <c r="E33" s="317"/>
      <c r="F33" s="317"/>
      <c r="G33" s="317"/>
      <c r="H33" s="317"/>
      <c r="I33" s="314">
        <v>9.6</v>
      </c>
      <c r="J33" s="314"/>
      <c r="K33" s="315"/>
      <c r="L33" s="313">
        <f>L32*9.6</f>
        <v>0</v>
      </c>
      <c r="M33" s="313"/>
      <c r="N33" s="313"/>
      <c r="O33" s="13"/>
      <c r="P33" s="298" t="s">
        <v>0</v>
      </c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311">
        <f>'Abrechnung - genaue Betraege'!K12</f>
        <v>200</v>
      </c>
      <c r="AB33" s="311"/>
      <c r="AC33" s="311"/>
      <c r="AD33" s="13"/>
    </row>
    <row r="34" spans="1:30">
      <c r="A34" s="15"/>
      <c r="B34" s="298" t="s">
        <v>39</v>
      </c>
      <c r="C34" s="298"/>
      <c r="D34" s="298"/>
      <c r="E34" s="298"/>
      <c r="F34" s="298"/>
      <c r="G34" s="298"/>
      <c r="H34" s="298"/>
      <c r="I34" s="298"/>
      <c r="J34" s="298"/>
      <c r="K34" s="298"/>
      <c r="L34" s="311"/>
      <c r="M34" s="311"/>
      <c r="N34" s="311"/>
      <c r="O34" s="13"/>
      <c r="P34" s="298" t="s">
        <v>1</v>
      </c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311">
        <f>'Abrechnung - genaue Betraege'!K20</f>
        <v>750</v>
      </c>
      <c r="AB34" s="311"/>
      <c r="AC34" s="311"/>
      <c r="AD34" s="13"/>
    </row>
    <row r="35" spans="1:30">
      <c r="A35" s="15"/>
      <c r="B35" s="293" t="s">
        <v>65</v>
      </c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13"/>
      <c r="P35" s="298" t="s">
        <v>42</v>
      </c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311"/>
      <c r="AB35" s="311"/>
      <c r="AC35" s="311"/>
      <c r="AD35" s="13"/>
    </row>
    <row r="36" spans="1:30">
      <c r="A36" s="15"/>
      <c r="B36" s="319" t="s">
        <v>66</v>
      </c>
      <c r="C36" s="319"/>
      <c r="D36" s="319"/>
      <c r="E36" s="319"/>
      <c r="F36" s="319"/>
      <c r="G36" s="319"/>
      <c r="H36" s="319"/>
      <c r="I36" s="319"/>
      <c r="J36" s="319"/>
      <c r="K36" s="319"/>
      <c r="L36" s="293" t="s">
        <v>38</v>
      </c>
      <c r="M36" s="293"/>
      <c r="N36" s="293"/>
      <c r="O36" s="13"/>
      <c r="P36" s="298" t="s">
        <v>43</v>
      </c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311">
        <f>'Abrechnung - genaue Betraege'!K26</f>
        <v>453.99</v>
      </c>
      <c r="AB36" s="311"/>
      <c r="AC36" s="311"/>
      <c r="AD36" s="13"/>
    </row>
    <row r="37" spans="1:30">
      <c r="A37" s="15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1"/>
      <c r="M37" s="311"/>
      <c r="N37" s="311"/>
      <c r="O37" s="13"/>
      <c r="P37" s="298" t="s">
        <v>32</v>
      </c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311">
        <f>'Abrechnung - genaue Betraege'!K29</f>
        <v>326.70999999999998</v>
      </c>
      <c r="AB37" s="311"/>
      <c r="AC37" s="311"/>
      <c r="AD37" s="13"/>
    </row>
    <row r="38" spans="1:30">
      <c r="A38" s="15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1"/>
      <c r="M38" s="311"/>
      <c r="N38" s="311"/>
      <c r="O38" s="13"/>
      <c r="P38" s="298" t="s">
        <v>33</v>
      </c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311">
        <v>0</v>
      </c>
      <c r="AB38" s="311"/>
      <c r="AC38" s="311"/>
      <c r="AD38" s="13"/>
    </row>
    <row r="39" spans="1:30">
      <c r="A39" s="15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1"/>
      <c r="M39" s="311"/>
      <c r="N39" s="311"/>
      <c r="O39" s="13"/>
      <c r="P39" s="320" t="s">
        <v>44</v>
      </c>
      <c r="Q39" s="320"/>
      <c r="R39" s="320"/>
      <c r="S39" s="320"/>
      <c r="T39" s="320"/>
      <c r="U39" s="320"/>
      <c r="V39" s="320"/>
      <c r="W39" s="320"/>
      <c r="X39" s="320"/>
      <c r="Y39" s="320"/>
      <c r="Z39" s="320"/>
      <c r="AA39" s="321">
        <f>SUM(AA31:AC38)</f>
        <v>4484.62</v>
      </c>
      <c r="AB39" s="321"/>
      <c r="AC39" s="321"/>
      <c r="AD39" s="13"/>
    </row>
    <row r="40" spans="1:30">
      <c r="B40" s="324" t="s">
        <v>103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3"/>
      <c r="M40" s="299"/>
      <c r="N40" s="299"/>
      <c r="O40" s="13"/>
      <c r="P40" s="324" t="s">
        <v>45</v>
      </c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52">
        <f>L33</f>
        <v>0</v>
      </c>
      <c r="AB40" s="352"/>
      <c r="AC40" s="352"/>
      <c r="AD40" s="13"/>
    </row>
    <row r="41" spans="1:30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324" t="s">
        <v>46</v>
      </c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52">
        <f>L34</f>
        <v>0</v>
      </c>
      <c r="AB41" s="352"/>
      <c r="AC41" s="352"/>
      <c r="AD41" s="13"/>
    </row>
    <row r="42" spans="1:30">
      <c r="B42" s="320" t="s">
        <v>44</v>
      </c>
      <c r="C42" s="320"/>
      <c r="D42" s="320"/>
      <c r="E42" s="320"/>
      <c r="F42" s="320"/>
      <c r="G42" s="320"/>
      <c r="H42" s="320"/>
      <c r="I42" s="320"/>
      <c r="J42" s="320"/>
      <c r="K42" s="320"/>
      <c r="L42" s="321">
        <f>L31+L33+L34+L37+L38+L39+L40</f>
        <v>1600</v>
      </c>
      <c r="M42" s="322"/>
      <c r="N42" s="322"/>
      <c r="AD42" s="13"/>
    </row>
    <row r="43" spans="1:30">
      <c r="A43" s="15"/>
      <c r="B43" s="13"/>
      <c r="C43" s="13"/>
      <c r="D43" s="13"/>
      <c r="E43" s="13"/>
      <c r="F43" s="13"/>
      <c r="G43" s="13"/>
      <c r="O43" s="13"/>
      <c r="P43" s="354" t="s">
        <v>282</v>
      </c>
      <c r="Q43" s="354"/>
      <c r="R43" s="354"/>
      <c r="S43" s="75">
        <f>IF(M20&lt;61,0.7,0.6)</f>
        <v>0.7</v>
      </c>
      <c r="T43" s="353">
        <f>IF(L44&gt;0,IF(AA43*S43&gt;=200,AA43*S43,0))</f>
        <v>3139.2339999999999</v>
      </c>
      <c r="U43" s="353"/>
      <c r="V43" s="353"/>
      <c r="W43" s="73"/>
      <c r="X43" s="73"/>
      <c r="Y43" s="73" t="s">
        <v>44</v>
      </c>
      <c r="Z43" s="74"/>
      <c r="AA43" s="321">
        <f>SUM(AA39:AA41)</f>
        <v>4484.62</v>
      </c>
      <c r="AB43" s="321"/>
      <c r="AC43" s="321"/>
      <c r="AD43" s="13"/>
    </row>
    <row r="44" spans="1:30">
      <c r="A44" s="15"/>
      <c r="B44" s="13"/>
      <c r="C44" s="13"/>
      <c r="D44" s="13"/>
      <c r="E44" s="13"/>
      <c r="F44" s="13"/>
      <c r="G44" s="13"/>
      <c r="I44" s="68" t="s">
        <v>47</v>
      </c>
      <c r="K44" s="13"/>
      <c r="L44" s="321">
        <f>AA43-L42</f>
        <v>2884.62</v>
      </c>
      <c r="M44" s="321"/>
      <c r="N44" s="321"/>
      <c r="P44" s="14" t="s">
        <v>236</v>
      </c>
      <c r="T44" s="321">
        <f>IF(L44&lt;0,0,IF(T43&gt;L44,L44,T43))</f>
        <v>2884.62</v>
      </c>
      <c r="U44" s="321"/>
      <c r="V44" s="321"/>
      <c r="W44" s="68"/>
      <c r="X44" s="68"/>
      <c r="Y44" s="68"/>
      <c r="Z44" s="68"/>
      <c r="AA44" s="68"/>
      <c r="AD44" s="13"/>
    </row>
    <row r="45" spans="1:30" ht="4.5" customHeight="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>
      <c r="A46" s="15" t="s">
        <v>128</v>
      </c>
      <c r="B46" s="35" t="s">
        <v>108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12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13"/>
      <c r="AD46" s="13"/>
    </row>
    <row r="47" spans="1:30">
      <c r="A47" s="15"/>
      <c r="B47" s="335" t="s">
        <v>109</v>
      </c>
      <c r="C47" s="335"/>
      <c r="D47" s="335"/>
      <c r="E47" s="335"/>
      <c r="F47" s="346" t="s">
        <v>374</v>
      </c>
      <c r="G47" s="346"/>
      <c r="H47" s="346"/>
      <c r="I47" s="346"/>
      <c r="J47" s="346"/>
      <c r="K47" s="346"/>
      <c r="L47" s="346"/>
      <c r="M47" s="346"/>
      <c r="N47" s="346"/>
      <c r="O47" s="12"/>
      <c r="P47" s="335" t="s">
        <v>111</v>
      </c>
      <c r="Q47" s="335"/>
      <c r="R47" s="335"/>
      <c r="S47" s="335"/>
      <c r="T47" s="346" t="s">
        <v>297</v>
      </c>
      <c r="U47" s="346"/>
      <c r="V47" s="346"/>
      <c r="W47" s="346"/>
      <c r="X47" s="346"/>
      <c r="Y47" s="346"/>
      <c r="Z47" s="346"/>
      <c r="AA47" s="346"/>
      <c r="AB47" s="346"/>
      <c r="AC47" s="13"/>
      <c r="AD47" s="13"/>
    </row>
    <row r="48" spans="1:30">
      <c r="A48" s="15"/>
      <c r="B48" s="335" t="s">
        <v>110</v>
      </c>
      <c r="C48" s="335"/>
      <c r="D48" s="335"/>
      <c r="E48" s="335"/>
      <c r="F48" s="349" t="s">
        <v>296</v>
      </c>
      <c r="G48" s="349"/>
      <c r="H48" s="349"/>
      <c r="I48" s="349"/>
      <c r="J48" s="349"/>
      <c r="K48" s="349"/>
      <c r="L48" s="349"/>
      <c r="M48" s="349"/>
      <c r="N48" s="349"/>
      <c r="O48" s="13"/>
      <c r="P48" s="335" t="s">
        <v>112</v>
      </c>
      <c r="Q48" s="335"/>
      <c r="R48" s="335"/>
      <c r="S48" s="335"/>
      <c r="T48" s="349" t="s">
        <v>298</v>
      </c>
      <c r="U48" s="349"/>
      <c r="V48" s="349"/>
      <c r="W48" s="349"/>
      <c r="X48" s="349"/>
      <c r="Y48" s="349"/>
      <c r="Z48" s="349"/>
      <c r="AA48" s="349"/>
      <c r="AB48" s="349"/>
      <c r="AC48" s="13"/>
      <c r="AD48" s="13"/>
    </row>
    <row r="49" spans="1:34" ht="4.5" customHeight="1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50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4">
      <c r="A50" s="15"/>
      <c r="B50" s="350" t="s">
        <v>114</v>
      </c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16"/>
      <c r="O50" s="25" t="s">
        <v>115</v>
      </c>
      <c r="P50" s="19"/>
      <c r="Q50" s="19"/>
      <c r="R50" s="19"/>
      <c r="S50" s="19"/>
      <c r="T50" s="19"/>
      <c r="U50" s="19"/>
      <c r="V50" s="19"/>
      <c r="W50" s="19"/>
      <c r="X50" s="20"/>
      <c r="Y50" s="29"/>
      <c r="Z50" s="336" t="s">
        <v>138</v>
      </c>
      <c r="AA50" s="336"/>
      <c r="AB50" s="336"/>
      <c r="AC50" s="336"/>
      <c r="AD50" s="336"/>
    </row>
    <row r="51" spans="1:34" ht="15" customHeight="1">
      <c r="A51" s="15" t="s">
        <v>129</v>
      </c>
      <c r="B51" s="23" t="s">
        <v>120</v>
      </c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7" t="b">
        <v>1</v>
      </c>
      <c r="N51" s="15" t="s">
        <v>131</v>
      </c>
      <c r="O51" s="21" t="s">
        <v>116</v>
      </c>
      <c r="P51" s="26"/>
      <c r="Q51" s="21"/>
      <c r="R51" s="21"/>
      <c r="S51" s="21"/>
      <c r="T51" s="21"/>
      <c r="U51" s="21"/>
      <c r="V51" s="21"/>
      <c r="W51" s="21"/>
      <c r="X51" s="22"/>
      <c r="Y51" s="30" t="b">
        <v>1</v>
      </c>
      <c r="Z51" s="337" t="str">
        <f>IF(AND(H4&lt;&gt;0,AA4&lt;&gt;0,J5&lt;&gt;0,AA5&lt;&gt;0,I7&lt;&gt;0,AB11=TRUE,AB12=FALSE,M20/M24&lt;20,M20&gt;=10,L44&gt;0,F48&lt;&gt;0,M51=TRUE,Y51=TRUE,Y52=TRUE,Y53=TRUE,Y54=TRUE,Y55=TRUE)=TRUE,"Der Antrag ist vollständig und nach erster Prüfung korrekt!","Der Antrag ist nicht vollständig bzw. nicht förderfähig!")</f>
        <v>Der Antrag ist vollständig und nach erster Prüfung korrekt!</v>
      </c>
      <c r="AA51" s="338"/>
      <c r="AB51" s="338"/>
      <c r="AC51" s="338"/>
      <c r="AD51" s="339"/>
    </row>
    <row r="52" spans="1:34">
      <c r="A52" s="15"/>
      <c r="B52" s="23" t="s">
        <v>121</v>
      </c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7"/>
      <c r="N52" s="15" t="s">
        <v>132</v>
      </c>
      <c r="O52" s="21" t="s">
        <v>117</v>
      </c>
      <c r="P52" s="26"/>
      <c r="Q52" s="21"/>
      <c r="R52" s="21"/>
      <c r="S52" s="21"/>
      <c r="T52" s="21"/>
      <c r="U52" s="21"/>
      <c r="V52" s="21"/>
      <c r="W52" s="21"/>
      <c r="X52" s="22"/>
      <c r="Y52" s="30" t="b">
        <v>1</v>
      </c>
      <c r="Z52" s="340"/>
      <c r="AA52" s="341"/>
      <c r="AB52" s="341"/>
      <c r="AC52" s="341"/>
      <c r="AD52" s="342"/>
    </row>
    <row r="53" spans="1:34">
      <c r="A53" s="15" t="s">
        <v>130</v>
      </c>
      <c r="B53" s="23" t="s">
        <v>122</v>
      </c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7" t="b">
        <v>0</v>
      </c>
      <c r="N53" s="15" t="s">
        <v>133</v>
      </c>
      <c r="O53" s="21" t="s">
        <v>118</v>
      </c>
      <c r="P53" s="26"/>
      <c r="Q53" s="21"/>
      <c r="R53" s="21"/>
      <c r="S53" s="21"/>
      <c r="T53" s="21"/>
      <c r="U53" s="21"/>
      <c r="V53" s="21"/>
      <c r="W53" s="21"/>
      <c r="X53" s="22"/>
      <c r="Y53" s="30" t="b">
        <v>1</v>
      </c>
      <c r="Z53" s="340"/>
      <c r="AA53" s="341"/>
      <c r="AB53" s="341"/>
      <c r="AC53" s="341"/>
      <c r="AD53" s="342"/>
    </row>
    <row r="54" spans="1:34">
      <c r="A54" s="15"/>
      <c r="B54" s="23" t="s">
        <v>123</v>
      </c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7"/>
      <c r="N54" s="15" t="s">
        <v>134</v>
      </c>
      <c r="O54" s="21" t="s">
        <v>119</v>
      </c>
      <c r="P54" s="26"/>
      <c r="Q54" s="21"/>
      <c r="R54" s="21"/>
      <c r="S54" s="21"/>
      <c r="T54" s="21"/>
      <c r="U54" s="21"/>
      <c r="V54" s="21"/>
      <c r="W54" s="21"/>
      <c r="X54" s="22"/>
      <c r="Y54" s="30" t="b">
        <v>1</v>
      </c>
      <c r="Z54" s="340"/>
      <c r="AA54" s="341"/>
      <c r="AB54" s="341"/>
      <c r="AC54" s="341"/>
      <c r="AD54" s="342"/>
    </row>
    <row r="55" spans="1:34">
      <c r="B55" s="24" t="s">
        <v>124</v>
      </c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28"/>
      <c r="N55" s="32" t="s">
        <v>153</v>
      </c>
      <c r="O55" s="33" t="s">
        <v>152</v>
      </c>
      <c r="P55" s="34"/>
      <c r="Q55" s="34"/>
      <c r="R55" s="34"/>
      <c r="S55" s="17"/>
      <c r="T55" s="17"/>
      <c r="U55" s="17"/>
      <c r="V55" s="17"/>
      <c r="W55" s="17"/>
      <c r="X55" s="18"/>
      <c r="Y55" s="31" t="b">
        <v>1</v>
      </c>
      <c r="Z55" s="343"/>
      <c r="AA55" s="344"/>
      <c r="AB55" s="344"/>
      <c r="AC55" s="344"/>
      <c r="AD55" s="345"/>
    </row>
    <row r="57" spans="1:34">
      <c r="B57" s="14" t="s">
        <v>139</v>
      </c>
      <c r="D57" s="346"/>
      <c r="E57" s="346"/>
      <c r="F57" s="346"/>
      <c r="G57" s="346"/>
      <c r="H57" s="346"/>
      <c r="I57" s="346"/>
      <c r="J57" s="346"/>
      <c r="L57" s="14" t="s">
        <v>140</v>
      </c>
      <c r="T57" s="346"/>
      <c r="U57" s="346"/>
      <c r="V57" s="346"/>
      <c r="W57" s="346"/>
      <c r="X57" s="346"/>
      <c r="Y57" s="346"/>
      <c r="Z57" s="346"/>
      <c r="AA57" s="346"/>
      <c r="AB57" s="346"/>
    </row>
    <row r="59" spans="1:34">
      <c r="A59" s="347" t="s">
        <v>141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</row>
    <row r="61" spans="1:34" ht="30" customHeight="1">
      <c r="B61" s="325" t="s">
        <v>142</v>
      </c>
      <c r="C61" s="325"/>
      <c r="D61" s="325"/>
      <c r="E61" s="325"/>
      <c r="F61" s="325"/>
      <c r="G61" s="325"/>
      <c r="H61" s="325"/>
      <c r="I61" s="325"/>
      <c r="J61" s="326"/>
      <c r="K61" s="327"/>
      <c r="L61" s="327"/>
      <c r="M61" s="327"/>
      <c r="N61" s="327"/>
      <c r="O61" s="327"/>
      <c r="P61" s="327"/>
      <c r="Q61" s="329"/>
      <c r="S61" s="348" t="s">
        <v>145</v>
      </c>
      <c r="T61" s="348"/>
      <c r="U61" s="348"/>
      <c r="V61" s="348"/>
      <c r="W61" s="348"/>
      <c r="X61" s="348"/>
      <c r="Y61" s="348"/>
      <c r="Z61" s="348"/>
      <c r="AA61" s="348"/>
      <c r="AB61" s="348"/>
      <c r="AC61" s="348"/>
      <c r="AD61" s="51"/>
      <c r="AE61" s="51"/>
      <c r="AF61" s="51"/>
      <c r="AG61" s="51"/>
      <c r="AH61" s="51"/>
    </row>
    <row r="62" spans="1:34" ht="30" customHeight="1">
      <c r="B62" s="325" t="s">
        <v>143</v>
      </c>
      <c r="C62" s="325"/>
      <c r="D62" s="325"/>
      <c r="E62" s="325"/>
      <c r="F62" s="325"/>
      <c r="G62" s="325"/>
      <c r="H62" s="325"/>
      <c r="I62" s="325"/>
      <c r="J62" s="326"/>
      <c r="K62" s="327"/>
      <c r="L62" s="327"/>
      <c r="M62" s="328"/>
      <c r="N62" s="328"/>
      <c r="O62" s="327"/>
      <c r="P62" s="327"/>
      <c r="Q62" s="329"/>
      <c r="S62" s="331"/>
      <c r="T62" s="332"/>
      <c r="U62" s="332"/>
      <c r="V62" s="332"/>
      <c r="W62" s="332"/>
      <c r="X62" s="332"/>
      <c r="Y62" s="332"/>
      <c r="Z62" s="332"/>
      <c r="AA62" s="332"/>
      <c r="AB62" s="332"/>
      <c r="AC62" s="333"/>
    </row>
    <row r="63" spans="1:34" ht="30" customHeight="1">
      <c r="B63" s="325" t="s">
        <v>144</v>
      </c>
      <c r="C63" s="325"/>
      <c r="D63" s="325"/>
      <c r="E63" s="325"/>
      <c r="F63" s="325"/>
      <c r="G63" s="325"/>
      <c r="H63" s="325"/>
      <c r="I63" s="325"/>
      <c r="J63" s="330"/>
      <c r="K63" s="327"/>
      <c r="L63" s="327"/>
      <c r="M63" s="327"/>
      <c r="N63" s="327"/>
      <c r="O63" s="327"/>
      <c r="P63" s="327"/>
      <c r="Q63" s="329"/>
      <c r="W63" s="334" t="s">
        <v>146</v>
      </c>
      <c r="X63" s="334"/>
      <c r="Y63" s="334"/>
      <c r="Z63" s="334"/>
      <c r="AA63" s="334"/>
      <c r="AB63" s="334"/>
      <c r="AC63" s="334"/>
    </row>
    <row r="64" spans="1:34">
      <c r="R64" s="335" t="s">
        <v>147</v>
      </c>
      <c r="S64" s="335"/>
      <c r="T64" s="335"/>
      <c r="U64" s="13"/>
      <c r="V64" s="335" t="s">
        <v>148</v>
      </c>
      <c r="W64" s="335"/>
      <c r="X64" s="335"/>
      <c r="Y64" s="335"/>
      <c r="Z64" s="335"/>
      <c r="AA64" s="335"/>
      <c r="AB64" s="335"/>
    </row>
    <row r="65" spans="2:29">
      <c r="B65" s="14" t="s">
        <v>149</v>
      </c>
      <c r="R65" s="284"/>
      <c r="S65" s="285"/>
      <c r="T65" s="285"/>
      <c r="U65" s="285"/>
      <c r="V65" s="285"/>
    </row>
    <row r="66" spans="2:29">
      <c r="B66" s="41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42"/>
    </row>
    <row r="67" spans="2:29">
      <c r="B67" s="52"/>
      <c r="AC67" s="53"/>
    </row>
    <row r="68" spans="2:29">
      <c r="B68" s="52"/>
      <c r="AC68" s="53"/>
    </row>
    <row r="69" spans="2:29">
      <c r="B69" s="52"/>
      <c r="AC69" s="53"/>
    </row>
    <row r="70" spans="2:29">
      <c r="B70" s="52"/>
      <c r="AC70" s="53"/>
    </row>
    <row r="71" spans="2:29">
      <c r="B71" s="52"/>
      <c r="AC71" s="53"/>
    </row>
    <row r="72" spans="2:29">
      <c r="B72" s="4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9"/>
    </row>
  </sheetData>
  <sheetProtection algorithmName="SHA-512" hashValue="VxA4PHu44oLyTohaPKkV/KXLB/6x/9TcbQlhwztwWBp+n1cFfLaJu1yd0+U1RynvK4Fl96bSQay3NW6xxYu3uw==" saltValue="fK/KmCSionqNNiR9kxTXzA==" spinCount="100000" sheet="1" objects="1" scenarios="1"/>
  <mergeCells count="158">
    <mergeCell ref="L44:N44"/>
    <mergeCell ref="AA43:AC43"/>
    <mergeCell ref="AA41:AC41"/>
    <mergeCell ref="AA40:AC40"/>
    <mergeCell ref="AA39:AC39"/>
    <mergeCell ref="P41:Z41"/>
    <mergeCell ref="P40:Z40"/>
    <mergeCell ref="P39:Z39"/>
    <mergeCell ref="T44:V44"/>
    <mergeCell ref="T43:V43"/>
    <mergeCell ref="P43:R43"/>
    <mergeCell ref="Z50:AD50"/>
    <mergeCell ref="Z51:AD55"/>
    <mergeCell ref="D57:J57"/>
    <mergeCell ref="T57:AB57"/>
    <mergeCell ref="A59:AD59"/>
    <mergeCell ref="B61:I61"/>
    <mergeCell ref="J61:Q61"/>
    <mergeCell ref="S61:AC61"/>
    <mergeCell ref="B47:E47"/>
    <mergeCell ref="F47:N47"/>
    <mergeCell ref="P47:S47"/>
    <mergeCell ref="T47:AB47"/>
    <mergeCell ref="B48:E48"/>
    <mergeCell ref="F48:N48"/>
    <mergeCell ref="P48:S48"/>
    <mergeCell ref="T48:AB48"/>
    <mergeCell ref="B50:M50"/>
    <mergeCell ref="B62:I62"/>
    <mergeCell ref="J62:L62"/>
    <mergeCell ref="M62:N62"/>
    <mergeCell ref="O62:Q62"/>
    <mergeCell ref="B63:I63"/>
    <mergeCell ref="J63:Q63"/>
    <mergeCell ref="S62:AC62"/>
    <mergeCell ref="W63:AC63"/>
    <mergeCell ref="R64:T64"/>
    <mergeCell ref="V64:AB64"/>
    <mergeCell ref="B42:K42"/>
    <mergeCell ref="L42:N42"/>
    <mergeCell ref="B39:K39"/>
    <mergeCell ref="L39:N39"/>
    <mergeCell ref="L40:N40"/>
    <mergeCell ref="B40:K40"/>
    <mergeCell ref="B37:K37"/>
    <mergeCell ref="L37:N37"/>
    <mergeCell ref="P38:Z38"/>
    <mergeCell ref="AA38:AC38"/>
    <mergeCell ref="B38:K38"/>
    <mergeCell ref="L38:N38"/>
    <mergeCell ref="B35:N35"/>
    <mergeCell ref="P35:Z35"/>
    <mergeCell ref="AA35:AC35"/>
    <mergeCell ref="B36:K36"/>
    <mergeCell ref="L36:N36"/>
    <mergeCell ref="P36:Z36"/>
    <mergeCell ref="AA36:AC36"/>
    <mergeCell ref="P37:Z37"/>
    <mergeCell ref="AA37:AC37"/>
    <mergeCell ref="L33:N33"/>
    <mergeCell ref="P33:Z33"/>
    <mergeCell ref="AA33:AC33"/>
    <mergeCell ref="B34:K34"/>
    <mergeCell ref="L34:N34"/>
    <mergeCell ref="P34:Z34"/>
    <mergeCell ref="AA34:AC34"/>
    <mergeCell ref="I33:K33"/>
    <mergeCell ref="B33:H33"/>
    <mergeCell ref="B31:K31"/>
    <mergeCell ref="L31:N31"/>
    <mergeCell ref="P31:Z31"/>
    <mergeCell ref="AA31:AC31"/>
    <mergeCell ref="B32:K32"/>
    <mergeCell ref="L32:N32"/>
    <mergeCell ref="P32:Z32"/>
    <mergeCell ref="AA32:AC32"/>
    <mergeCell ref="AB28:AC28"/>
    <mergeCell ref="B30:K30"/>
    <mergeCell ref="L30:N30"/>
    <mergeCell ref="P30:Z30"/>
    <mergeCell ref="AA30:AC30"/>
    <mergeCell ref="P28:W28"/>
    <mergeCell ref="M24:N24"/>
    <mergeCell ref="P24:Y24"/>
    <mergeCell ref="Z24:AA24"/>
    <mergeCell ref="AB24:AC24"/>
    <mergeCell ref="P26:AC26"/>
    <mergeCell ref="P27:U27"/>
    <mergeCell ref="V27:W27"/>
    <mergeCell ref="X27:AA27"/>
    <mergeCell ref="AB27:AC27"/>
    <mergeCell ref="B22:J23"/>
    <mergeCell ref="K22:L22"/>
    <mergeCell ref="M22:N22"/>
    <mergeCell ref="P22:Y22"/>
    <mergeCell ref="Z22:AA22"/>
    <mergeCell ref="AB20:AC20"/>
    <mergeCell ref="Z20:AA20"/>
    <mergeCell ref="K19:L19"/>
    <mergeCell ref="M20:N20"/>
    <mergeCell ref="B19:J19"/>
    <mergeCell ref="B20:J20"/>
    <mergeCell ref="K20:L20"/>
    <mergeCell ref="AB22:AC22"/>
    <mergeCell ref="K23:L23"/>
    <mergeCell ref="M23:N23"/>
    <mergeCell ref="P23:Y23"/>
    <mergeCell ref="Z23:AA23"/>
    <mergeCell ref="AB23:AC23"/>
    <mergeCell ref="M19:N19"/>
    <mergeCell ref="P19:Y19"/>
    <mergeCell ref="Z19:AA19"/>
    <mergeCell ref="AB19:AC19"/>
    <mergeCell ref="B18:J18"/>
    <mergeCell ref="K18:L18"/>
    <mergeCell ref="M18:N18"/>
    <mergeCell ref="P18:Y18"/>
    <mergeCell ref="Z18:AA18"/>
    <mergeCell ref="AB18:AC18"/>
    <mergeCell ref="P17:Y17"/>
    <mergeCell ref="Z17:AA17"/>
    <mergeCell ref="AB17:AC17"/>
    <mergeCell ref="K17:L17"/>
    <mergeCell ref="M17:N17"/>
    <mergeCell ref="B17:J17"/>
    <mergeCell ref="K15:L15"/>
    <mergeCell ref="M15:N15"/>
    <mergeCell ref="P15:Y15"/>
    <mergeCell ref="Z15:AA15"/>
    <mergeCell ref="AB15:AC15"/>
    <mergeCell ref="B15:J15"/>
    <mergeCell ref="B16:J16"/>
    <mergeCell ref="K16:L16"/>
    <mergeCell ref="M16:N16"/>
    <mergeCell ref="R65:V65"/>
    <mergeCell ref="A1:AD1"/>
    <mergeCell ref="A2:AD2"/>
    <mergeCell ref="H4:Q4"/>
    <mergeCell ref="AA4:AC4"/>
    <mergeCell ref="J5:Q5"/>
    <mergeCell ref="AA5:AC5"/>
    <mergeCell ref="I12:L12"/>
    <mergeCell ref="T12:U12"/>
    <mergeCell ref="B14:J14"/>
    <mergeCell ref="K14:L14"/>
    <mergeCell ref="M14:N14"/>
    <mergeCell ref="P14:Y14"/>
    <mergeCell ref="I7:AA7"/>
    <mergeCell ref="AB7:AB9"/>
    <mergeCell ref="I8:AA8"/>
    <mergeCell ref="I9:AA9"/>
    <mergeCell ref="I11:L11"/>
    <mergeCell ref="T11:U11"/>
    <mergeCell ref="Z14:AA14"/>
    <mergeCell ref="AB14:AC14"/>
    <mergeCell ref="P16:Y16"/>
    <mergeCell ref="Z16:AA16"/>
    <mergeCell ref="AB16:AC16"/>
  </mergeCells>
  <conditionalFormatting sqref="Z51"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Z51">
    <cfRule type="containsText" dxfId="4" priority="4" operator="containsText" text="Der Antrag ist nicht vollständig bzw. nicht förderfähig!">
      <formula>NOT(ISERROR(SEARCH("Der Antrag ist nicht vollständig bzw. nicht förderfähig!",Z51)))</formula>
    </cfRule>
    <cfRule type="containsText" dxfId="3" priority="5" operator="containsText" text="Der Antrag ist vollständig und nach erster Prüfung korrekt!">
      <formula>NOT(ISERROR(SEARCH("Der Antrag ist vollständig und nach erster Prüfung korrekt!",Z51)))</formula>
    </cfRule>
  </conditionalFormatting>
  <conditionalFormatting sqref="M20">
    <cfRule type="cellIs" dxfId="2" priority="3" operator="lessThan">
      <formula>10</formula>
    </cfRule>
  </conditionalFormatting>
  <conditionalFormatting sqref="T44:V44">
    <cfRule type="cellIs" dxfId="1" priority="2" operator="equal">
      <formula>0</formula>
    </cfRule>
  </conditionalFormatting>
  <conditionalFormatting sqref="L44:N44">
    <cfRule type="cellIs" dxfId="0" priority="1" operator="lessThan">
      <formula>0</formula>
    </cfRule>
  </conditionalFormatting>
  <dataValidations count="1">
    <dataValidation type="list" allowBlank="1" showInputMessage="1" showErrorMessage="1" sqref="I7:AA9">
      <formula1>Themenschwerpunkte</formula1>
    </dataValidation>
  </dataValidations>
  <pageMargins left="0.27960526315789475" right="0.28186274509803921" top="0.78740157499999996" bottom="0.32608695652173914" header="0.3" footer="0.3"/>
  <pageSetup paperSize="9" orientation="portrait" r:id="rId1"/>
  <headerFooter>
    <oddHeader>&amp;CLfd. Antragsnr. LV-Bayern: jbm-_ _-20_ _</oddHeader>
  </headerFooter>
  <ignoredErrors>
    <ignoredError sqref="L42 AA39:AA41 AA4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26</xdr:col>
                    <xdr:colOff>180975</xdr:colOff>
                    <xdr:row>9</xdr:row>
                    <xdr:rowOff>47625</xdr:rowOff>
                  </from>
                  <to>
                    <xdr:col>28</xdr:col>
                    <xdr:colOff>161925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26</xdr:col>
                    <xdr:colOff>190500</xdr:colOff>
                    <xdr:row>10</xdr:row>
                    <xdr:rowOff>152400</xdr:rowOff>
                  </from>
                  <to>
                    <xdr:col>28</xdr:col>
                    <xdr:colOff>190500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11</xdr:col>
                    <xdr:colOff>190500</xdr:colOff>
                    <xdr:row>50</xdr:row>
                    <xdr:rowOff>28575</xdr:rowOff>
                  </from>
                  <to>
                    <xdr:col>12</xdr:col>
                    <xdr:colOff>190500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24</xdr:col>
                    <xdr:colOff>9525</xdr:colOff>
                    <xdr:row>53</xdr:row>
                    <xdr:rowOff>38100</xdr:rowOff>
                  </from>
                  <to>
                    <xdr:col>25</xdr:col>
                    <xdr:colOff>9525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24</xdr:col>
                    <xdr:colOff>9525</xdr:colOff>
                    <xdr:row>52</xdr:row>
                    <xdr:rowOff>38100</xdr:rowOff>
                  </from>
                  <to>
                    <xdr:col>25</xdr:col>
                    <xdr:colOff>9525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24</xdr:col>
                    <xdr:colOff>9525</xdr:colOff>
                    <xdr:row>51</xdr:row>
                    <xdr:rowOff>38100</xdr:rowOff>
                  </from>
                  <to>
                    <xdr:col>25</xdr:col>
                    <xdr:colOff>9525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24</xdr:col>
                    <xdr:colOff>9525</xdr:colOff>
                    <xdr:row>50</xdr:row>
                    <xdr:rowOff>38100</xdr:rowOff>
                  </from>
                  <to>
                    <xdr:col>25</xdr:col>
                    <xdr:colOff>9525</xdr:colOff>
                    <xdr:row>51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11</xdr:col>
                    <xdr:colOff>200025</xdr:colOff>
                    <xdr:row>52</xdr:row>
                    <xdr:rowOff>28575</xdr:rowOff>
                  </from>
                  <to>
                    <xdr:col>12</xdr:col>
                    <xdr:colOff>200025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24</xdr:col>
                    <xdr:colOff>9525</xdr:colOff>
                    <xdr:row>54</xdr:row>
                    <xdr:rowOff>19050</xdr:rowOff>
                  </from>
                  <to>
                    <xdr:col>25</xdr:col>
                    <xdr:colOff>9525</xdr:colOff>
                    <xdr:row>55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31"/>
  <sheetViews>
    <sheetView workbookViewId="0">
      <selection activeCell="A15" sqref="A15"/>
    </sheetView>
  </sheetViews>
  <sheetFormatPr baseColWidth="10" defaultRowHeight="15"/>
  <cols>
    <col min="1" max="1" width="80.5703125" bestFit="1" customWidth="1"/>
    <col min="2" max="2" width="59.28515625" customWidth="1"/>
    <col min="3" max="3" width="9" bestFit="1" customWidth="1"/>
  </cols>
  <sheetData>
    <row r="1" spans="1:9" ht="14.45">
      <c r="A1" s="2" t="s">
        <v>21</v>
      </c>
      <c r="B1" s="2"/>
      <c r="C1" s="2"/>
      <c r="D1" s="2"/>
      <c r="E1" s="2"/>
      <c r="F1" s="2"/>
      <c r="G1" s="2"/>
      <c r="H1" s="2"/>
      <c r="I1" s="1"/>
    </row>
    <row r="2" spans="1:9" ht="14.45">
      <c r="A2" s="2"/>
      <c r="B2" s="2"/>
      <c r="C2" s="2"/>
      <c r="D2" s="2"/>
      <c r="E2" s="2"/>
      <c r="F2" s="2"/>
      <c r="G2" s="2"/>
      <c r="H2" s="2"/>
      <c r="I2" s="1"/>
    </row>
    <row r="3" spans="1:9">
      <c r="A3" s="2" t="s">
        <v>22</v>
      </c>
      <c r="B3" s="2"/>
      <c r="C3" s="2"/>
      <c r="D3" s="2"/>
      <c r="E3" s="2"/>
      <c r="F3" s="2"/>
      <c r="G3" s="2"/>
      <c r="H3" s="2"/>
      <c r="I3" s="1"/>
    </row>
    <row r="4" spans="1:9" ht="14.45">
      <c r="A4" s="2"/>
      <c r="B4" s="2"/>
      <c r="C4" s="2"/>
      <c r="D4" s="2"/>
      <c r="E4" s="2"/>
      <c r="F4" s="2"/>
      <c r="G4" s="2"/>
      <c r="H4" s="2"/>
      <c r="I4" s="1"/>
    </row>
    <row r="5" spans="1:9" ht="14.45">
      <c r="A5" s="3"/>
      <c r="B5" s="3"/>
      <c r="C5" s="3"/>
      <c r="D5" s="4"/>
      <c r="E5" s="4"/>
      <c r="F5" s="4"/>
      <c r="G5" s="4"/>
      <c r="H5" s="4"/>
    </row>
    <row r="6" spans="1:9">
      <c r="A6" s="6" t="s">
        <v>25</v>
      </c>
      <c r="B6" s="6" t="s">
        <v>27</v>
      </c>
      <c r="C6" s="6" t="s">
        <v>26</v>
      </c>
    </row>
    <row r="7" spans="1:9">
      <c r="A7" s="7" t="s">
        <v>68</v>
      </c>
      <c r="B7" s="5" t="s">
        <v>69</v>
      </c>
      <c r="C7" s="8" t="s">
        <v>4</v>
      </c>
    </row>
    <row r="8" spans="1:9" ht="14.45">
      <c r="A8" s="7" t="s">
        <v>70</v>
      </c>
      <c r="B8" s="5" t="s">
        <v>71</v>
      </c>
      <c r="C8" s="8" t="s">
        <v>5</v>
      </c>
    </row>
    <row r="9" spans="1:9" ht="24">
      <c r="A9" s="7" t="s">
        <v>72</v>
      </c>
      <c r="B9" s="5" t="s">
        <v>73</v>
      </c>
      <c r="C9" s="8" t="s">
        <v>6</v>
      </c>
    </row>
    <row r="10" spans="1:9" ht="36">
      <c r="A10" s="7" t="s">
        <v>113</v>
      </c>
      <c r="B10" s="5" t="s">
        <v>74</v>
      </c>
      <c r="C10" s="8" t="s">
        <v>7</v>
      </c>
    </row>
    <row r="11" spans="1:9" ht="48">
      <c r="A11" s="7" t="s">
        <v>96</v>
      </c>
      <c r="B11" s="5" t="s">
        <v>75</v>
      </c>
      <c r="C11" s="8" t="s">
        <v>8</v>
      </c>
    </row>
    <row r="12" spans="1:9">
      <c r="A12" s="7" t="s">
        <v>76</v>
      </c>
      <c r="B12" s="5" t="s">
        <v>77</v>
      </c>
      <c r="C12" s="8" t="s">
        <v>9</v>
      </c>
    </row>
    <row r="13" spans="1:9" ht="24">
      <c r="A13" s="7" t="s">
        <v>78</v>
      </c>
      <c r="B13" s="5" t="s">
        <v>79</v>
      </c>
      <c r="C13" s="8" t="s">
        <v>10</v>
      </c>
    </row>
    <row r="14" spans="1:9" ht="22.9">
      <c r="A14" s="7" t="s">
        <v>80</v>
      </c>
      <c r="B14" s="5" t="s">
        <v>81</v>
      </c>
      <c r="C14" s="8" t="s">
        <v>11</v>
      </c>
    </row>
    <row r="15" spans="1:9" ht="24">
      <c r="A15" s="7" t="s">
        <v>82</v>
      </c>
      <c r="B15" s="5" t="s">
        <v>83</v>
      </c>
      <c r="C15" s="8" t="s">
        <v>12</v>
      </c>
    </row>
    <row r="16" spans="1:9" ht="14.45">
      <c r="A16" s="7" t="s">
        <v>84</v>
      </c>
      <c r="B16" s="5" t="s">
        <v>85</v>
      </c>
      <c r="C16" s="8" t="s">
        <v>13</v>
      </c>
    </row>
    <row r="17" spans="1:3" ht="14.45">
      <c r="A17" s="7" t="s">
        <v>86</v>
      </c>
      <c r="B17" s="5" t="s">
        <v>87</v>
      </c>
      <c r="C17" s="8" t="s">
        <v>14</v>
      </c>
    </row>
    <row r="18" spans="1:3" ht="24">
      <c r="A18" s="7" t="s">
        <v>88</v>
      </c>
      <c r="B18" s="5" t="s">
        <v>89</v>
      </c>
      <c r="C18" s="8" t="s">
        <v>15</v>
      </c>
    </row>
    <row r="19" spans="1:3">
      <c r="A19" s="7" t="s">
        <v>94</v>
      </c>
      <c r="B19" s="5" t="s">
        <v>95</v>
      </c>
      <c r="C19" s="8" t="s">
        <v>16</v>
      </c>
    </row>
    <row r="20" spans="1:3" ht="22.9">
      <c r="A20" s="10" t="s">
        <v>90</v>
      </c>
      <c r="B20" s="11" t="s">
        <v>91</v>
      </c>
      <c r="C20" s="9" t="s">
        <v>17</v>
      </c>
    </row>
    <row r="21" spans="1:3" ht="25.5" customHeight="1">
      <c r="A21" s="10" t="s">
        <v>92</v>
      </c>
      <c r="B21" s="11" t="s">
        <v>93</v>
      </c>
      <c r="C21" s="9" t="s">
        <v>18</v>
      </c>
    </row>
    <row r="22" spans="1:3">
      <c r="A22" s="7" t="s">
        <v>23</v>
      </c>
      <c r="B22" s="5"/>
      <c r="C22" s="8" t="s">
        <v>19</v>
      </c>
    </row>
    <row r="23" spans="1:3">
      <c r="A23" s="7" t="s">
        <v>24</v>
      </c>
      <c r="B23" s="5"/>
      <c r="C23" s="8" t="s">
        <v>20</v>
      </c>
    </row>
    <row r="26" spans="1:3">
      <c r="A26" t="s">
        <v>235</v>
      </c>
    </row>
    <row r="27" spans="1:3">
      <c r="A27" t="s">
        <v>230</v>
      </c>
    </row>
    <row r="28" spans="1:3">
      <c r="A28" t="s">
        <v>231</v>
      </c>
    </row>
    <row r="29" spans="1:3">
      <c r="A29" t="s">
        <v>232</v>
      </c>
    </row>
    <row r="30" spans="1:3">
      <c r="A30" t="s">
        <v>233</v>
      </c>
    </row>
    <row r="31" spans="1:3">
      <c r="A31" t="s">
        <v>234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0"/>
  <sheetViews>
    <sheetView showWhiteSpace="0" view="pageLayout" topLeftCell="A37" zoomScale="115" zoomScaleNormal="100" zoomScalePageLayoutView="115" workbookViewId="0">
      <selection activeCell="L48" sqref="L48"/>
    </sheetView>
  </sheetViews>
  <sheetFormatPr baseColWidth="10" defaultColWidth="11.42578125" defaultRowHeight="15"/>
  <cols>
    <col min="1" max="1" width="2.7109375" style="79" customWidth="1"/>
    <col min="2" max="13" width="3.140625" style="78" customWidth="1"/>
    <col min="14" max="30" width="3.28515625" style="78" customWidth="1"/>
    <col min="31" max="16384" width="11.42578125" style="78"/>
  </cols>
  <sheetData>
    <row r="1" spans="1:30" ht="36.75" customHeight="1">
      <c r="A1" s="355" t="s">
        <v>150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</row>
    <row r="2" spans="1:30" ht="14.45">
      <c r="A2" s="356" t="s">
        <v>290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</row>
    <row r="3" spans="1:30" ht="4.5" customHeight="1"/>
    <row r="4" spans="1:30" ht="14.45">
      <c r="B4" s="78" t="s">
        <v>35</v>
      </c>
      <c r="H4" s="357" t="str">
        <f>'TN-Liste_JBM'!E3</f>
        <v>DLRG-Jugend Bezirk/Gliederung XY</v>
      </c>
      <c r="I4" s="357"/>
      <c r="J4" s="357"/>
      <c r="K4" s="357"/>
      <c r="L4" s="357"/>
      <c r="M4" s="357"/>
      <c r="N4" s="357"/>
      <c r="O4" s="357"/>
      <c r="P4" s="357"/>
      <c r="Q4" s="357"/>
      <c r="S4" s="79"/>
      <c r="T4" s="78" t="s">
        <v>34</v>
      </c>
      <c r="U4" s="80"/>
      <c r="V4" s="80"/>
      <c r="W4" s="80"/>
      <c r="X4" s="80"/>
      <c r="Z4" s="80"/>
      <c r="AA4" s="357">
        <f>Antrag_JBM!AA4</f>
        <v>90459</v>
      </c>
      <c r="AB4" s="357"/>
      <c r="AC4" s="357"/>
    </row>
    <row r="5" spans="1:30">
      <c r="B5" s="78" t="s">
        <v>67</v>
      </c>
      <c r="J5" s="357" t="str">
        <f>'TN-Liste_JBM'!E4</f>
        <v>Ökologie</v>
      </c>
      <c r="K5" s="357"/>
      <c r="L5" s="357"/>
      <c r="M5" s="357"/>
      <c r="N5" s="357"/>
      <c r="O5" s="357"/>
      <c r="P5" s="357"/>
      <c r="Q5" s="357"/>
      <c r="S5" s="79"/>
      <c r="T5" s="78" t="s">
        <v>63</v>
      </c>
      <c r="U5" s="80"/>
      <c r="V5" s="80"/>
      <c r="W5" s="80"/>
      <c r="X5" s="80"/>
      <c r="Z5" s="80"/>
      <c r="AA5" s="357">
        <f>'TN-Liste_JBM'!E5</f>
        <v>91757</v>
      </c>
      <c r="AB5" s="357"/>
      <c r="AC5" s="357"/>
    </row>
    <row r="6" spans="1:30" ht="4.5" customHeight="1"/>
    <row r="7" spans="1:30" ht="14.45">
      <c r="B7" s="80" t="s">
        <v>135</v>
      </c>
      <c r="C7" s="80"/>
      <c r="D7" s="80"/>
      <c r="E7" s="80"/>
      <c r="F7" s="80"/>
      <c r="G7" s="80"/>
      <c r="H7" s="80"/>
      <c r="I7" s="359">
        <f>'TN-Liste_JBM'!I3</f>
        <v>43673</v>
      </c>
      <c r="J7" s="359"/>
      <c r="K7" s="359"/>
      <c r="L7" s="359"/>
      <c r="M7" s="81"/>
      <c r="N7" s="82" t="s">
        <v>291</v>
      </c>
      <c r="O7" s="82"/>
      <c r="P7" s="82"/>
      <c r="Q7" s="82"/>
      <c r="R7" s="82"/>
      <c r="S7" s="82"/>
      <c r="T7" s="297">
        <f>Antrag_JBM!T11</f>
        <v>7</v>
      </c>
      <c r="U7" s="297"/>
      <c r="V7" s="80"/>
      <c r="AA7" s="83"/>
      <c r="AB7" s="83"/>
      <c r="AC7" s="83"/>
    </row>
    <row r="8" spans="1:30" ht="14.45">
      <c r="B8" s="80" t="s">
        <v>136</v>
      </c>
      <c r="C8" s="80"/>
      <c r="D8" s="80"/>
      <c r="E8" s="80"/>
      <c r="F8" s="80"/>
      <c r="G8" s="80"/>
      <c r="H8" s="80"/>
      <c r="I8" s="359">
        <f>'TN-Liste_JBM'!I4</f>
        <v>43680</v>
      </c>
      <c r="J8" s="359"/>
      <c r="K8" s="359"/>
      <c r="L8" s="359"/>
      <c r="M8" s="81"/>
      <c r="N8" s="82" t="s">
        <v>292</v>
      </c>
      <c r="O8" s="82"/>
      <c r="P8" s="82"/>
      <c r="Q8" s="82"/>
      <c r="R8" s="82"/>
      <c r="S8" s="82"/>
      <c r="T8" s="291">
        <f>Antrag_JBM!T12</f>
        <v>42</v>
      </c>
      <c r="U8" s="291"/>
      <c r="AA8" s="83"/>
      <c r="AB8" s="83"/>
      <c r="AC8" s="83"/>
    </row>
    <row r="9" spans="1:30" ht="4.5" customHeight="1"/>
    <row r="10" spans="1:30">
      <c r="A10" s="102"/>
      <c r="K10" s="293" t="s">
        <v>97</v>
      </c>
      <c r="L10" s="293"/>
      <c r="M10" s="293" t="s">
        <v>98</v>
      </c>
      <c r="N10" s="293"/>
      <c r="Z10" s="293" t="s">
        <v>97</v>
      </c>
      <c r="AA10" s="293"/>
      <c r="AB10" s="293" t="s">
        <v>98</v>
      </c>
      <c r="AC10" s="293"/>
    </row>
    <row r="11" spans="1:30">
      <c r="A11" s="102"/>
      <c r="B11" s="292" t="s">
        <v>59</v>
      </c>
      <c r="C11" s="292"/>
      <c r="D11" s="292"/>
      <c r="E11" s="292"/>
      <c r="F11" s="292"/>
      <c r="G11" s="292"/>
      <c r="H11" s="292"/>
      <c r="I11" s="292"/>
      <c r="J11" s="292"/>
      <c r="K11" s="358">
        <f>Antrag_JBM!K19</f>
        <v>14</v>
      </c>
      <c r="L11" s="358"/>
      <c r="M11" s="358">
        <f>Antrag_JBM!M19</f>
        <v>7</v>
      </c>
      <c r="N11" s="358"/>
      <c r="P11" s="294" t="s">
        <v>99</v>
      </c>
      <c r="Q11" s="294"/>
      <c r="R11" s="294"/>
      <c r="S11" s="294"/>
      <c r="T11" s="294"/>
      <c r="U11" s="294"/>
      <c r="V11" s="294"/>
      <c r="W11" s="294"/>
      <c r="X11" s="294"/>
      <c r="Y11" s="294"/>
      <c r="Z11" s="358">
        <f>Antrag_JBM!Z20</f>
        <v>2</v>
      </c>
      <c r="AA11" s="358"/>
      <c r="AB11" s="358">
        <f>Antrag_JBM!AB20</f>
        <v>1</v>
      </c>
      <c r="AC11" s="358"/>
      <c r="AD11" s="84"/>
    </row>
    <row r="12" spans="1:30">
      <c r="A12" s="102"/>
      <c r="B12" s="360" t="s">
        <v>59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294">
        <f>SUM(K11:N11)</f>
        <v>21</v>
      </c>
      <c r="N12" s="294"/>
      <c r="P12" s="294" t="s">
        <v>101</v>
      </c>
      <c r="Q12" s="294"/>
      <c r="R12" s="294"/>
      <c r="S12" s="294"/>
      <c r="T12" s="294"/>
      <c r="U12" s="294"/>
      <c r="V12" s="294"/>
      <c r="W12" s="294"/>
      <c r="X12" s="294"/>
      <c r="Y12" s="294"/>
      <c r="Z12" s="358">
        <f>Antrag_JBM!Z23+Antrag_JBM!Z24</f>
        <v>0</v>
      </c>
      <c r="AA12" s="358"/>
      <c r="AB12" s="358">
        <f>Antrag_JBM!AB23+Antrag_JBM!AB24</f>
        <v>0</v>
      </c>
      <c r="AC12" s="358"/>
      <c r="AD12" s="84"/>
    </row>
    <row r="13" spans="1:30" ht="4.5" customHeight="1">
      <c r="A13" s="102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85"/>
      <c r="AA13" s="85"/>
      <c r="AB13" s="85"/>
      <c r="AC13" s="85"/>
      <c r="AD13" s="84"/>
    </row>
    <row r="14" spans="1:30">
      <c r="A14" s="102"/>
      <c r="B14" s="302" t="s">
        <v>137</v>
      </c>
      <c r="C14" s="302"/>
      <c r="D14" s="302"/>
      <c r="E14" s="302"/>
      <c r="F14" s="302"/>
      <c r="G14" s="302"/>
      <c r="H14" s="302"/>
      <c r="I14" s="302"/>
      <c r="J14" s="302"/>
      <c r="K14" s="293" t="s">
        <v>97</v>
      </c>
      <c r="L14" s="293"/>
      <c r="M14" s="293" t="s">
        <v>98</v>
      </c>
      <c r="N14" s="293"/>
      <c r="P14" s="292" t="s">
        <v>62</v>
      </c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84"/>
    </row>
    <row r="15" spans="1:30">
      <c r="A15" s="102"/>
      <c r="B15" s="302"/>
      <c r="C15" s="302"/>
      <c r="D15" s="302"/>
      <c r="E15" s="302"/>
      <c r="F15" s="302"/>
      <c r="G15" s="302"/>
      <c r="H15" s="302"/>
      <c r="I15" s="302"/>
      <c r="J15" s="302"/>
      <c r="K15" s="358">
        <f>Antrag_JBM!K23</f>
        <v>2</v>
      </c>
      <c r="L15" s="358"/>
      <c r="M15" s="358">
        <f>Antrag_JBM!M23</f>
        <v>1</v>
      </c>
      <c r="N15" s="358"/>
      <c r="P15" s="298" t="s">
        <v>28</v>
      </c>
      <c r="Q15" s="298"/>
      <c r="R15" s="298"/>
      <c r="S15" s="298"/>
      <c r="T15" s="298"/>
      <c r="U15" s="298"/>
      <c r="V15" s="358">
        <f>Antrag_JBM!V27</f>
        <v>0</v>
      </c>
      <c r="W15" s="358"/>
      <c r="X15" s="298" t="s">
        <v>100</v>
      </c>
      <c r="Y15" s="298"/>
      <c r="Z15" s="298"/>
      <c r="AA15" s="298"/>
      <c r="AB15" s="358">
        <f>Antrag_JBM!AB27</f>
        <v>0</v>
      </c>
      <c r="AC15" s="358"/>
      <c r="AD15" s="84"/>
    </row>
    <row r="16" spans="1:30" ht="15" customHeight="1">
      <c r="M16" s="294">
        <f>K15+M15</f>
        <v>3</v>
      </c>
      <c r="N16" s="294"/>
      <c r="P16" s="305"/>
      <c r="Q16" s="306"/>
      <c r="R16" s="306"/>
      <c r="S16" s="306"/>
      <c r="T16" s="306"/>
      <c r="U16" s="306"/>
      <c r="V16" s="306"/>
      <c r="W16" s="307"/>
      <c r="X16" s="86" t="s">
        <v>104</v>
      </c>
      <c r="Y16" s="86"/>
      <c r="Z16" s="86"/>
      <c r="AA16" s="86"/>
      <c r="AB16" s="358">
        <f>Antrag_JBM!AB28</f>
        <v>0</v>
      </c>
      <c r="AC16" s="358"/>
    </row>
    <row r="17" spans="1:30" ht="4.5" customHeight="1"/>
    <row r="18" spans="1:30">
      <c r="B18" s="292" t="s">
        <v>37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 t="s">
        <v>107</v>
      </c>
      <c r="M18" s="293"/>
      <c r="N18" s="293"/>
      <c r="O18" s="87"/>
      <c r="P18" s="292" t="s">
        <v>2</v>
      </c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3" t="s">
        <v>102</v>
      </c>
      <c r="AB18" s="293"/>
      <c r="AC18" s="293"/>
      <c r="AD18" s="87"/>
    </row>
    <row r="19" spans="1:30">
      <c r="A19" s="102"/>
      <c r="B19" s="298" t="s">
        <v>105</v>
      </c>
      <c r="C19" s="298"/>
      <c r="D19" s="298"/>
      <c r="E19" s="298"/>
      <c r="F19" s="298"/>
      <c r="G19" s="298"/>
      <c r="H19" s="298"/>
      <c r="I19" s="298"/>
      <c r="J19" s="298"/>
      <c r="K19" s="298"/>
      <c r="L19" s="361">
        <f>Antrag_JBM!L31</f>
        <v>1600</v>
      </c>
      <c r="M19" s="361"/>
      <c r="N19" s="361"/>
      <c r="O19" s="87"/>
      <c r="P19" s="298" t="s">
        <v>40</v>
      </c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361">
        <f>Antrag_JBM!AA31</f>
        <v>418.11999999999995</v>
      </c>
      <c r="AB19" s="361"/>
      <c r="AC19" s="361"/>
      <c r="AD19" s="87"/>
    </row>
    <row r="20" spans="1:30">
      <c r="A20" s="102"/>
      <c r="B20" s="298" t="s">
        <v>64</v>
      </c>
      <c r="C20" s="298"/>
      <c r="D20" s="298"/>
      <c r="E20" s="298"/>
      <c r="F20" s="298"/>
      <c r="G20" s="298"/>
      <c r="H20" s="298"/>
      <c r="I20" s="298"/>
      <c r="J20" s="298"/>
      <c r="K20" s="298"/>
      <c r="L20" s="361">
        <f>Antrag_JBM!L32</f>
        <v>0</v>
      </c>
      <c r="M20" s="361"/>
      <c r="N20" s="361"/>
      <c r="O20" s="87"/>
      <c r="P20" s="298" t="s">
        <v>41</v>
      </c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361">
        <f>Antrag_JBM!AA32</f>
        <v>2335.7999999999997</v>
      </c>
      <c r="AB20" s="361"/>
      <c r="AC20" s="361"/>
      <c r="AD20" s="87"/>
    </row>
    <row r="21" spans="1:30" ht="14.45">
      <c r="A21" s="102"/>
      <c r="B21" s="316" t="s">
        <v>151</v>
      </c>
      <c r="C21" s="317"/>
      <c r="D21" s="317"/>
      <c r="E21" s="317"/>
      <c r="F21" s="317"/>
      <c r="G21" s="317"/>
      <c r="H21" s="317"/>
      <c r="I21" s="314">
        <v>9.6</v>
      </c>
      <c r="J21" s="314"/>
      <c r="K21" s="315"/>
      <c r="L21" s="313">
        <f>L20*I21</f>
        <v>0</v>
      </c>
      <c r="M21" s="313"/>
      <c r="N21" s="313"/>
      <c r="O21" s="87"/>
      <c r="P21" s="298" t="s">
        <v>0</v>
      </c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361">
        <f>Antrag_JBM!AA33</f>
        <v>200</v>
      </c>
      <c r="AB21" s="361"/>
      <c r="AC21" s="361"/>
      <c r="AD21" s="87"/>
    </row>
    <row r="22" spans="1:30" ht="14.45">
      <c r="A22" s="102"/>
      <c r="B22" s="298" t="s">
        <v>39</v>
      </c>
      <c r="C22" s="298"/>
      <c r="D22" s="298"/>
      <c r="E22" s="298"/>
      <c r="F22" s="298"/>
      <c r="G22" s="298"/>
      <c r="H22" s="298"/>
      <c r="I22" s="298"/>
      <c r="J22" s="298"/>
      <c r="K22" s="298"/>
      <c r="L22" s="361">
        <f>Antrag_JBM!L34</f>
        <v>0</v>
      </c>
      <c r="M22" s="361"/>
      <c r="N22" s="361"/>
      <c r="O22" s="87"/>
      <c r="P22" s="298" t="s">
        <v>1</v>
      </c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361">
        <f>Antrag_JBM!AA34</f>
        <v>750</v>
      </c>
      <c r="AB22" s="361"/>
      <c r="AC22" s="361"/>
      <c r="AD22" s="87"/>
    </row>
    <row r="23" spans="1:30">
      <c r="A23" s="102"/>
      <c r="B23" s="293" t="s">
        <v>65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87"/>
      <c r="P23" s="298" t="s">
        <v>42</v>
      </c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361">
        <f>Antrag_JBM!AA35</f>
        <v>0</v>
      </c>
      <c r="AB23" s="361"/>
      <c r="AC23" s="361"/>
      <c r="AD23" s="87"/>
    </row>
    <row r="24" spans="1:30" ht="14.45">
      <c r="A24" s="102"/>
      <c r="B24" s="319" t="s">
        <v>66</v>
      </c>
      <c r="C24" s="319"/>
      <c r="D24" s="319"/>
      <c r="E24" s="319"/>
      <c r="F24" s="319"/>
      <c r="G24" s="319"/>
      <c r="H24" s="319"/>
      <c r="I24" s="319"/>
      <c r="J24" s="319"/>
      <c r="K24" s="319"/>
      <c r="L24" s="293" t="s">
        <v>38</v>
      </c>
      <c r="M24" s="293"/>
      <c r="N24" s="293"/>
      <c r="O24" s="87"/>
      <c r="P24" s="298" t="s">
        <v>43</v>
      </c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361">
        <f>Antrag_JBM!AA36</f>
        <v>453.99</v>
      </c>
      <c r="AB24" s="361"/>
      <c r="AC24" s="361"/>
      <c r="AD24" s="87"/>
    </row>
    <row r="25" spans="1:30" ht="14.45">
      <c r="A25" s="102"/>
      <c r="B25" s="362">
        <f>Antrag_JBM!B37</f>
        <v>0</v>
      </c>
      <c r="C25" s="362"/>
      <c r="D25" s="362"/>
      <c r="E25" s="362"/>
      <c r="F25" s="362"/>
      <c r="G25" s="362"/>
      <c r="H25" s="362"/>
      <c r="I25" s="362"/>
      <c r="J25" s="362"/>
      <c r="K25" s="362"/>
      <c r="L25" s="361">
        <f>Antrag_JBM!L37</f>
        <v>0</v>
      </c>
      <c r="M25" s="361"/>
      <c r="N25" s="361"/>
      <c r="O25" s="87"/>
      <c r="P25" s="298" t="s">
        <v>32</v>
      </c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361">
        <f>Antrag_JBM!AA37</f>
        <v>326.70999999999998</v>
      </c>
      <c r="AB25" s="361"/>
      <c r="AC25" s="361"/>
      <c r="AD25" s="87"/>
    </row>
    <row r="26" spans="1:30">
      <c r="A26" s="102"/>
      <c r="B26" s="362">
        <f>Antrag_JBM!B38</f>
        <v>0</v>
      </c>
      <c r="C26" s="362"/>
      <c r="D26" s="362"/>
      <c r="E26" s="362"/>
      <c r="F26" s="362"/>
      <c r="G26" s="362"/>
      <c r="H26" s="362"/>
      <c r="I26" s="362"/>
      <c r="J26" s="362"/>
      <c r="K26" s="362"/>
      <c r="L26" s="361">
        <f>Antrag_JBM!L38</f>
        <v>0</v>
      </c>
      <c r="M26" s="361"/>
      <c r="N26" s="361"/>
      <c r="O26" s="87"/>
      <c r="P26" s="298" t="s">
        <v>33</v>
      </c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361">
        <f>Antrag_JBM!AA38</f>
        <v>0</v>
      </c>
      <c r="AB26" s="361"/>
      <c r="AC26" s="361"/>
      <c r="AD26" s="87"/>
    </row>
    <row r="27" spans="1:30">
      <c r="A27" s="102"/>
      <c r="B27" s="362">
        <f>Antrag_JBM!B39</f>
        <v>0</v>
      </c>
      <c r="C27" s="362"/>
      <c r="D27" s="362"/>
      <c r="E27" s="362"/>
      <c r="F27" s="362"/>
      <c r="G27" s="362"/>
      <c r="H27" s="362"/>
      <c r="I27" s="362"/>
      <c r="J27" s="362"/>
      <c r="K27" s="362"/>
      <c r="L27" s="361">
        <f>Antrag_JBM!L39</f>
        <v>0</v>
      </c>
      <c r="M27" s="361"/>
      <c r="N27" s="361"/>
      <c r="O27" s="87"/>
      <c r="P27" s="364" t="s">
        <v>44</v>
      </c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21">
        <f>SUM(AA19:AC26)</f>
        <v>4484.62</v>
      </c>
      <c r="AB27" s="321"/>
      <c r="AC27" s="321"/>
      <c r="AD27" s="87"/>
    </row>
    <row r="28" spans="1:30">
      <c r="B28" s="363" t="s">
        <v>103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23"/>
      <c r="M28" s="299"/>
      <c r="N28" s="299"/>
      <c r="O28" s="87"/>
      <c r="P28" s="363" t="s">
        <v>45</v>
      </c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52">
        <f>L21</f>
        <v>0</v>
      </c>
      <c r="AB28" s="352"/>
      <c r="AC28" s="352"/>
      <c r="AD28" s="87"/>
    </row>
    <row r="29" spans="1:3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363" t="s">
        <v>46</v>
      </c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52">
        <f>L22</f>
        <v>0</v>
      </c>
      <c r="AB29" s="352"/>
      <c r="AC29" s="352"/>
      <c r="AD29" s="87"/>
    </row>
    <row r="30" spans="1:30">
      <c r="B30" s="364" t="s">
        <v>44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21">
        <f>L19+L21+L22+L25+L26+L27+L28</f>
        <v>1600</v>
      </c>
      <c r="M30" s="322"/>
      <c r="N30" s="322"/>
      <c r="AD30" s="87"/>
    </row>
    <row r="31" spans="1:30">
      <c r="A31" s="102"/>
      <c r="B31" s="87"/>
      <c r="C31" s="87"/>
      <c r="D31" s="87"/>
      <c r="E31" s="87"/>
      <c r="F31" s="87"/>
      <c r="G31" s="87"/>
      <c r="O31" s="87"/>
      <c r="P31" s="364" t="s">
        <v>44</v>
      </c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21">
        <f>SUM(AA27:AC29)</f>
        <v>4484.62</v>
      </c>
      <c r="AB31" s="321"/>
      <c r="AC31" s="321"/>
      <c r="AD31" s="87"/>
    </row>
    <row r="32" spans="1:30">
      <c r="A32" s="102"/>
      <c r="B32" s="87"/>
      <c r="C32" s="87"/>
      <c r="D32" s="87"/>
      <c r="E32" s="87"/>
      <c r="F32" s="87"/>
      <c r="G32" s="87"/>
      <c r="O32" s="87"/>
      <c r="P32" s="367" t="s">
        <v>47</v>
      </c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21">
        <f>AA31-L30</f>
        <v>2884.62</v>
      </c>
      <c r="AB32" s="321"/>
      <c r="AC32" s="321"/>
      <c r="AD32" s="87"/>
    </row>
    <row r="33" spans="1:40" ht="4.5" customHeight="1">
      <c r="A33" s="10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5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40">
      <c r="A34" s="102"/>
      <c r="B34" s="103" t="s">
        <v>108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4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7"/>
      <c r="AD34" s="87"/>
    </row>
    <row r="35" spans="1:40">
      <c r="A35" s="102"/>
      <c r="B35" s="365" t="s">
        <v>109</v>
      </c>
      <c r="C35" s="365"/>
      <c r="D35" s="365"/>
      <c r="E35" s="365"/>
      <c r="F35" s="366" t="str">
        <f>Antrag_JBM!F47</f>
        <v>DLRG-Jugend Bezirk XY/Gliederung XY</v>
      </c>
      <c r="G35" s="366"/>
      <c r="H35" s="366"/>
      <c r="I35" s="366"/>
      <c r="J35" s="366"/>
      <c r="K35" s="366"/>
      <c r="L35" s="366"/>
      <c r="M35" s="366"/>
      <c r="N35" s="366"/>
      <c r="O35" s="84"/>
      <c r="P35" s="365" t="s">
        <v>111</v>
      </c>
      <c r="Q35" s="365"/>
      <c r="R35" s="365"/>
      <c r="S35" s="365"/>
      <c r="T35" s="366" t="str">
        <f>Antrag_JBM!T47</f>
        <v>Sparkasse Neustadt/Aisch - Bad Windsheim</v>
      </c>
      <c r="U35" s="366"/>
      <c r="V35" s="366"/>
      <c r="W35" s="366"/>
      <c r="X35" s="366"/>
      <c r="Y35" s="366"/>
      <c r="Z35" s="366"/>
      <c r="AA35" s="366"/>
      <c r="AB35" s="366"/>
      <c r="AC35" s="87"/>
      <c r="AD35" s="87"/>
    </row>
    <row r="36" spans="1:40">
      <c r="A36" s="102"/>
      <c r="B36" s="365" t="s">
        <v>110</v>
      </c>
      <c r="C36" s="365"/>
      <c r="D36" s="365"/>
      <c r="E36" s="365"/>
      <c r="F36" s="366" t="str">
        <f>Antrag_JBM!F48</f>
        <v>DE83762510200225145903</v>
      </c>
      <c r="G36" s="366"/>
      <c r="H36" s="366"/>
      <c r="I36" s="366"/>
      <c r="J36" s="366"/>
      <c r="K36" s="366"/>
      <c r="L36" s="366"/>
      <c r="M36" s="366"/>
      <c r="N36" s="366"/>
      <c r="O36" s="87"/>
      <c r="P36" s="365" t="s">
        <v>112</v>
      </c>
      <c r="Q36" s="365"/>
      <c r="R36" s="365"/>
      <c r="S36" s="365"/>
      <c r="T36" s="366" t="str">
        <f>Antrag_JBM!T48</f>
        <v>BYLADEM1NEA</v>
      </c>
      <c r="U36" s="366"/>
      <c r="V36" s="366"/>
      <c r="W36" s="366"/>
      <c r="X36" s="366"/>
      <c r="Y36" s="366"/>
      <c r="Z36" s="366"/>
      <c r="AA36" s="366"/>
      <c r="AB36" s="366"/>
      <c r="AC36" s="87"/>
      <c r="AD36" s="87"/>
    </row>
    <row r="37" spans="1:40" ht="4.5" customHeight="1">
      <c r="A37" s="102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8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</row>
    <row r="38" spans="1:40">
      <c r="A38" s="371" t="s">
        <v>141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</row>
    <row r="39" spans="1:40">
      <c r="AI39" s="80"/>
      <c r="AJ39" s="80"/>
    </row>
    <row r="40" spans="1:40" ht="30" customHeight="1">
      <c r="B40" s="369" t="s">
        <v>142</v>
      </c>
      <c r="C40" s="369"/>
      <c r="D40" s="369"/>
      <c r="E40" s="369"/>
      <c r="F40" s="369"/>
      <c r="G40" s="369"/>
      <c r="H40" s="369"/>
      <c r="I40" s="369"/>
      <c r="J40" s="372">
        <f>Antrag_JBM!J61</f>
        <v>0</v>
      </c>
      <c r="K40" s="372"/>
      <c r="L40" s="372"/>
      <c r="M40" s="372"/>
      <c r="N40" s="372"/>
      <c r="O40" s="372"/>
      <c r="P40" s="372"/>
      <c r="Q40" s="372"/>
      <c r="S40" s="373" t="s">
        <v>145</v>
      </c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</row>
    <row r="41" spans="1:40" ht="30" customHeight="1">
      <c r="B41" s="369" t="s">
        <v>143</v>
      </c>
      <c r="C41" s="369"/>
      <c r="D41" s="369"/>
      <c r="E41" s="369"/>
      <c r="F41" s="369"/>
      <c r="G41" s="369"/>
      <c r="H41" s="369"/>
      <c r="I41" s="369"/>
      <c r="J41" s="374">
        <f>Antrag_JBM!J62</f>
        <v>0</v>
      </c>
      <c r="K41" s="375"/>
      <c r="L41" s="375"/>
      <c r="M41" s="376"/>
      <c r="N41" s="376"/>
      <c r="O41" s="375">
        <f>Antrag_JBM!O62</f>
        <v>0</v>
      </c>
      <c r="P41" s="375"/>
      <c r="Q41" s="377"/>
      <c r="S41" s="378">
        <f>Antrag_JBM!S62</f>
        <v>0</v>
      </c>
      <c r="T41" s="379"/>
      <c r="U41" s="379"/>
      <c r="V41" s="379"/>
      <c r="W41" s="379"/>
      <c r="X41" s="379"/>
      <c r="Y41" s="379"/>
      <c r="Z41" s="379"/>
      <c r="AA41" s="379"/>
      <c r="AB41" s="379"/>
      <c r="AC41" s="380"/>
      <c r="AI41" s="80"/>
      <c r="AJ41" s="80"/>
    </row>
    <row r="42" spans="1:40" ht="30" customHeight="1">
      <c r="B42" s="369" t="s">
        <v>144</v>
      </c>
      <c r="C42" s="369"/>
      <c r="D42" s="369"/>
      <c r="E42" s="369"/>
      <c r="F42" s="369"/>
      <c r="G42" s="369"/>
      <c r="H42" s="369"/>
      <c r="I42" s="369"/>
      <c r="J42" s="330">
        <f>Antrag_JBM!J63</f>
        <v>0</v>
      </c>
      <c r="K42" s="327"/>
      <c r="L42" s="327"/>
      <c r="M42" s="327"/>
      <c r="N42" s="327"/>
      <c r="O42" s="327"/>
      <c r="P42" s="327"/>
      <c r="Q42" s="329"/>
      <c r="W42" s="370" t="s">
        <v>146</v>
      </c>
      <c r="X42" s="370"/>
      <c r="Y42" s="370"/>
      <c r="Z42" s="370"/>
      <c r="AA42" s="370"/>
      <c r="AB42" s="370"/>
      <c r="AC42" s="370"/>
    </row>
    <row r="43" spans="1:40">
      <c r="R43" s="365" t="s">
        <v>147</v>
      </c>
      <c r="S43" s="365"/>
      <c r="T43" s="365"/>
      <c r="U43" s="87"/>
      <c r="V43" s="365" t="s">
        <v>148</v>
      </c>
      <c r="W43" s="365"/>
      <c r="X43" s="365"/>
      <c r="Y43" s="365"/>
      <c r="Z43" s="365"/>
      <c r="AA43" s="365"/>
      <c r="AB43" s="365"/>
      <c r="AI43" s="90"/>
      <c r="AJ43" s="90"/>
    </row>
    <row r="44" spans="1:40">
      <c r="B44" s="78" t="s">
        <v>149</v>
      </c>
      <c r="R44" s="368">
        <f>Antrag_JBM!R65</f>
        <v>0</v>
      </c>
      <c r="S44" s="368"/>
      <c r="T44" s="368"/>
      <c r="U44" s="368"/>
      <c r="AI44" s="90"/>
      <c r="AJ44" s="90"/>
    </row>
    <row r="45" spans="1:40"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3"/>
      <c r="AI45" s="90"/>
      <c r="AJ45" s="90"/>
    </row>
    <row r="46" spans="1:40">
      <c r="B46" s="94"/>
      <c r="AC46" s="95"/>
      <c r="AI46" s="90"/>
      <c r="AJ46" s="90"/>
    </row>
    <row r="47" spans="1:40">
      <c r="B47" s="94"/>
      <c r="AC47" s="95"/>
      <c r="AI47" s="90"/>
      <c r="AJ47" s="90"/>
    </row>
    <row r="48" spans="1:40">
      <c r="B48" s="94"/>
      <c r="AC48" s="95"/>
      <c r="AI48" s="90"/>
      <c r="AJ48" s="90"/>
    </row>
    <row r="49" spans="2:36">
      <c r="B49" s="94"/>
      <c r="AC49" s="95"/>
      <c r="AI49" s="90"/>
      <c r="AJ49" s="90"/>
    </row>
    <row r="50" spans="2:36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8"/>
    </row>
  </sheetData>
  <sheetProtection password="CD74" sheet="1" objects="1" scenarios="1" selectLockedCells="1" selectUnlockedCells="1"/>
  <mergeCells count="113">
    <mergeCell ref="R44:U44"/>
    <mergeCell ref="B42:I42"/>
    <mergeCell ref="J42:Q42"/>
    <mergeCell ref="W42:AC42"/>
    <mergeCell ref="R43:T43"/>
    <mergeCell ref="V43:AB43"/>
    <mergeCell ref="A38:AD38"/>
    <mergeCell ref="B40:I40"/>
    <mergeCell ref="J40:Q40"/>
    <mergeCell ref="S40:AC40"/>
    <mergeCell ref="B41:I41"/>
    <mergeCell ref="J41:L41"/>
    <mergeCell ref="M41:N41"/>
    <mergeCell ref="O41:Q41"/>
    <mergeCell ref="S41:AC41"/>
    <mergeCell ref="B35:E35"/>
    <mergeCell ref="F35:N35"/>
    <mergeCell ref="P35:S35"/>
    <mergeCell ref="T35:AB35"/>
    <mergeCell ref="B36:E36"/>
    <mergeCell ref="F36:N36"/>
    <mergeCell ref="P36:S36"/>
    <mergeCell ref="T36:AB36"/>
    <mergeCell ref="B30:K30"/>
    <mergeCell ref="L30:N30"/>
    <mergeCell ref="P31:Z31"/>
    <mergeCell ref="AA31:AC31"/>
    <mergeCell ref="P32:Z32"/>
    <mergeCell ref="AA32:AC32"/>
    <mergeCell ref="B28:K28"/>
    <mergeCell ref="L28:N28"/>
    <mergeCell ref="P28:Z28"/>
    <mergeCell ref="AA28:AC28"/>
    <mergeCell ref="P29:Z29"/>
    <mergeCell ref="AA29:AC29"/>
    <mergeCell ref="B26:K26"/>
    <mergeCell ref="L26:N26"/>
    <mergeCell ref="P26:Z26"/>
    <mergeCell ref="AA26:AC26"/>
    <mergeCell ref="B27:K27"/>
    <mergeCell ref="L27:N27"/>
    <mergeCell ref="P27:Z27"/>
    <mergeCell ref="AA27:AC27"/>
    <mergeCell ref="B24:K24"/>
    <mergeCell ref="L24:N24"/>
    <mergeCell ref="P24:Z24"/>
    <mergeCell ref="AA24:AC24"/>
    <mergeCell ref="B25:K25"/>
    <mergeCell ref="L25:N25"/>
    <mergeCell ref="P25:Z25"/>
    <mergeCell ref="AA25:AC25"/>
    <mergeCell ref="B22:K22"/>
    <mergeCell ref="L22:N22"/>
    <mergeCell ref="P22:Z22"/>
    <mergeCell ref="AA22:AC22"/>
    <mergeCell ref="B23:N23"/>
    <mergeCell ref="P23:Z23"/>
    <mergeCell ref="AA23:AC23"/>
    <mergeCell ref="B20:K20"/>
    <mergeCell ref="L20:N20"/>
    <mergeCell ref="P20:Z20"/>
    <mergeCell ref="AA20:AC20"/>
    <mergeCell ref="B21:H21"/>
    <mergeCell ref="I21:K21"/>
    <mergeCell ref="L21:N21"/>
    <mergeCell ref="P21:Z21"/>
    <mergeCell ref="AA21:AC21"/>
    <mergeCell ref="B18:K18"/>
    <mergeCell ref="L18:N18"/>
    <mergeCell ref="P18:Z18"/>
    <mergeCell ref="AA18:AC18"/>
    <mergeCell ref="B19:K19"/>
    <mergeCell ref="L19:N19"/>
    <mergeCell ref="P19:Z19"/>
    <mergeCell ref="AA19:AC19"/>
    <mergeCell ref="M15:N15"/>
    <mergeCell ref="P15:U15"/>
    <mergeCell ref="V15:W15"/>
    <mergeCell ref="X15:AA15"/>
    <mergeCell ref="AB15:AC15"/>
    <mergeCell ref="M16:N16"/>
    <mergeCell ref="P16:W16"/>
    <mergeCell ref="AB16:AC16"/>
    <mergeCell ref="B12:L12"/>
    <mergeCell ref="M12:N12"/>
    <mergeCell ref="P12:Y12"/>
    <mergeCell ref="Z12:AA12"/>
    <mergeCell ref="AB12:AC12"/>
    <mergeCell ref="B14:J15"/>
    <mergeCell ref="K14:L14"/>
    <mergeCell ref="M14:N14"/>
    <mergeCell ref="P14:AC14"/>
    <mergeCell ref="K15:L15"/>
    <mergeCell ref="A1:AD1"/>
    <mergeCell ref="A2:AD2"/>
    <mergeCell ref="H4:Q4"/>
    <mergeCell ref="AA4:AC4"/>
    <mergeCell ref="J5:Q5"/>
    <mergeCell ref="AA5:AC5"/>
    <mergeCell ref="Z10:AA10"/>
    <mergeCell ref="AB10:AC10"/>
    <mergeCell ref="B11:J11"/>
    <mergeCell ref="K11:L11"/>
    <mergeCell ref="M11:N11"/>
    <mergeCell ref="P11:Y11"/>
    <mergeCell ref="Z11:AA11"/>
    <mergeCell ref="AB11:AC11"/>
    <mergeCell ref="I7:L7"/>
    <mergeCell ref="T7:U7"/>
    <mergeCell ref="I8:L8"/>
    <mergeCell ref="T8:U8"/>
    <mergeCell ref="K10:L10"/>
    <mergeCell ref="M10:N10"/>
  </mergeCells>
  <pageMargins left="0.27960526315789475" right="0.28186274509803921" top="0.78740157499999996" bottom="0.32608695652173914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Normal="100" workbookViewId="0">
      <selection activeCell="D5" sqref="D5:F5"/>
    </sheetView>
  </sheetViews>
  <sheetFormatPr baseColWidth="10" defaultRowHeight="12.75"/>
  <cols>
    <col min="1" max="1" width="15.42578125" style="116" bestFit="1" customWidth="1"/>
    <col min="2" max="2" width="13.42578125" style="227" customWidth="1"/>
    <col min="3" max="3" width="3.140625" style="116" customWidth="1"/>
    <col min="4" max="4" width="14.42578125" style="227" bestFit="1" customWidth="1"/>
    <col min="5" max="5" width="17.28515625" style="116" bestFit="1" customWidth="1"/>
    <col min="6" max="6" width="38.5703125" style="116" bestFit="1" customWidth="1"/>
    <col min="7" max="7" width="12.28515625" style="227" customWidth="1"/>
    <col min="8" max="8" width="30.42578125" style="116" bestFit="1" customWidth="1"/>
    <col min="9" max="9" width="13.28515625" style="115" customWidth="1"/>
    <col min="10" max="10" width="32.42578125" style="116" customWidth="1"/>
    <col min="11" max="11" width="15.42578125" style="115" customWidth="1"/>
    <col min="12" max="12" width="10.7109375" style="115" customWidth="1"/>
    <col min="13" max="256" width="11.42578125" style="116"/>
    <col min="257" max="257" width="15.5703125" style="116" customWidth="1"/>
    <col min="258" max="258" width="13.42578125" style="116" customWidth="1"/>
    <col min="259" max="259" width="3.140625" style="116" customWidth="1"/>
    <col min="260" max="260" width="14.42578125" style="116" bestFit="1" customWidth="1"/>
    <col min="261" max="261" width="17.28515625" style="116" bestFit="1" customWidth="1"/>
    <col min="262" max="262" width="24" style="116" customWidth="1"/>
    <col min="263" max="263" width="12.28515625" style="116" customWidth="1"/>
    <col min="264" max="264" width="21.140625" style="116" customWidth="1"/>
    <col min="265" max="265" width="13.28515625" style="116" customWidth="1"/>
    <col min="266" max="266" width="32.42578125" style="116" customWidth="1"/>
    <col min="267" max="267" width="15.42578125" style="116" customWidth="1"/>
    <col min="268" max="268" width="10.7109375" style="116" customWidth="1"/>
    <col min="269" max="512" width="11.42578125" style="116"/>
    <col min="513" max="513" width="15.5703125" style="116" customWidth="1"/>
    <col min="514" max="514" width="13.42578125" style="116" customWidth="1"/>
    <col min="515" max="515" width="3.140625" style="116" customWidth="1"/>
    <col min="516" max="516" width="14.42578125" style="116" bestFit="1" customWidth="1"/>
    <col min="517" max="517" width="17.28515625" style="116" bestFit="1" customWidth="1"/>
    <col min="518" max="518" width="24" style="116" customWidth="1"/>
    <col min="519" max="519" width="12.28515625" style="116" customWidth="1"/>
    <col min="520" max="520" width="21.140625" style="116" customWidth="1"/>
    <col min="521" max="521" width="13.28515625" style="116" customWidth="1"/>
    <col min="522" max="522" width="32.42578125" style="116" customWidth="1"/>
    <col min="523" max="523" width="15.42578125" style="116" customWidth="1"/>
    <col min="524" max="524" width="10.7109375" style="116" customWidth="1"/>
    <col min="525" max="768" width="11.42578125" style="116"/>
    <col min="769" max="769" width="15.5703125" style="116" customWidth="1"/>
    <col min="770" max="770" width="13.42578125" style="116" customWidth="1"/>
    <col min="771" max="771" width="3.140625" style="116" customWidth="1"/>
    <col min="772" max="772" width="14.42578125" style="116" bestFit="1" customWidth="1"/>
    <col min="773" max="773" width="17.28515625" style="116" bestFit="1" customWidth="1"/>
    <col min="774" max="774" width="24" style="116" customWidth="1"/>
    <col min="775" max="775" width="12.28515625" style="116" customWidth="1"/>
    <col min="776" max="776" width="21.140625" style="116" customWidth="1"/>
    <col min="777" max="777" width="13.28515625" style="116" customWidth="1"/>
    <col min="778" max="778" width="32.42578125" style="116" customWidth="1"/>
    <col min="779" max="779" width="15.42578125" style="116" customWidth="1"/>
    <col min="780" max="780" width="10.7109375" style="116" customWidth="1"/>
    <col min="781" max="1024" width="11.42578125" style="116"/>
    <col min="1025" max="1025" width="15.5703125" style="116" customWidth="1"/>
    <col min="1026" max="1026" width="13.42578125" style="116" customWidth="1"/>
    <col min="1027" max="1027" width="3.140625" style="116" customWidth="1"/>
    <col min="1028" max="1028" width="14.42578125" style="116" bestFit="1" customWidth="1"/>
    <col min="1029" max="1029" width="17.28515625" style="116" bestFit="1" customWidth="1"/>
    <col min="1030" max="1030" width="24" style="116" customWidth="1"/>
    <col min="1031" max="1031" width="12.28515625" style="116" customWidth="1"/>
    <col min="1032" max="1032" width="21.140625" style="116" customWidth="1"/>
    <col min="1033" max="1033" width="13.28515625" style="116" customWidth="1"/>
    <col min="1034" max="1034" width="32.42578125" style="116" customWidth="1"/>
    <col min="1035" max="1035" width="15.42578125" style="116" customWidth="1"/>
    <col min="1036" max="1036" width="10.7109375" style="116" customWidth="1"/>
    <col min="1037" max="1280" width="11.42578125" style="116"/>
    <col min="1281" max="1281" width="15.5703125" style="116" customWidth="1"/>
    <col min="1282" max="1282" width="13.42578125" style="116" customWidth="1"/>
    <col min="1283" max="1283" width="3.140625" style="116" customWidth="1"/>
    <col min="1284" max="1284" width="14.42578125" style="116" bestFit="1" customWidth="1"/>
    <col min="1285" max="1285" width="17.28515625" style="116" bestFit="1" customWidth="1"/>
    <col min="1286" max="1286" width="24" style="116" customWidth="1"/>
    <col min="1287" max="1287" width="12.28515625" style="116" customWidth="1"/>
    <col min="1288" max="1288" width="21.140625" style="116" customWidth="1"/>
    <col min="1289" max="1289" width="13.28515625" style="116" customWidth="1"/>
    <col min="1290" max="1290" width="32.42578125" style="116" customWidth="1"/>
    <col min="1291" max="1291" width="15.42578125" style="116" customWidth="1"/>
    <col min="1292" max="1292" width="10.7109375" style="116" customWidth="1"/>
    <col min="1293" max="1536" width="11.42578125" style="116"/>
    <col min="1537" max="1537" width="15.5703125" style="116" customWidth="1"/>
    <col min="1538" max="1538" width="13.42578125" style="116" customWidth="1"/>
    <col min="1539" max="1539" width="3.140625" style="116" customWidth="1"/>
    <col min="1540" max="1540" width="14.42578125" style="116" bestFit="1" customWidth="1"/>
    <col min="1541" max="1541" width="17.28515625" style="116" bestFit="1" customWidth="1"/>
    <col min="1542" max="1542" width="24" style="116" customWidth="1"/>
    <col min="1543" max="1543" width="12.28515625" style="116" customWidth="1"/>
    <col min="1544" max="1544" width="21.140625" style="116" customWidth="1"/>
    <col min="1545" max="1545" width="13.28515625" style="116" customWidth="1"/>
    <col min="1546" max="1546" width="32.42578125" style="116" customWidth="1"/>
    <col min="1547" max="1547" width="15.42578125" style="116" customWidth="1"/>
    <col min="1548" max="1548" width="10.7109375" style="116" customWidth="1"/>
    <col min="1549" max="1792" width="11.42578125" style="116"/>
    <col min="1793" max="1793" width="15.5703125" style="116" customWidth="1"/>
    <col min="1794" max="1794" width="13.42578125" style="116" customWidth="1"/>
    <col min="1795" max="1795" width="3.140625" style="116" customWidth="1"/>
    <col min="1796" max="1796" width="14.42578125" style="116" bestFit="1" customWidth="1"/>
    <col min="1797" max="1797" width="17.28515625" style="116" bestFit="1" customWidth="1"/>
    <col min="1798" max="1798" width="24" style="116" customWidth="1"/>
    <col min="1799" max="1799" width="12.28515625" style="116" customWidth="1"/>
    <col min="1800" max="1800" width="21.140625" style="116" customWidth="1"/>
    <col min="1801" max="1801" width="13.28515625" style="116" customWidth="1"/>
    <col min="1802" max="1802" width="32.42578125" style="116" customWidth="1"/>
    <col min="1803" max="1803" width="15.42578125" style="116" customWidth="1"/>
    <col min="1804" max="1804" width="10.7109375" style="116" customWidth="1"/>
    <col min="1805" max="2048" width="11.42578125" style="116"/>
    <col min="2049" max="2049" width="15.5703125" style="116" customWidth="1"/>
    <col min="2050" max="2050" width="13.42578125" style="116" customWidth="1"/>
    <col min="2051" max="2051" width="3.140625" style="116" customWidth="1"/>
    <col min="2052" max="2052" width="14.42578125" style="116" bestFit="1" customWidth="1"/>
    <col min="2053" max="2053" width="17.28515625" style="116" bestFit="1" customWidth="1"/>
    <col min="2054" max="2054" width="24" style="116" customWidth="1"/>
    <col min="2055" max="2055" width="12.28515625" style="116" customWidth="1"/>
    <col min="2056" max="2056" width="21.140625" style="116" customWidth="1"/>
    <col min="2057" max="2057" width="13.28515625" style="116" customWidth="1"/>
    <col min="2058" max="2058" width="32.42578125" style="116" customWidth="1"/>
    <col min="2059" max="2059" width="15.42578125" style="116" customWidth="1"/>
    <col min="2060" max="2060" width="10.7109375" style="116" customWidth="1"/>
    <col min="2061" max="2304" width="11.42578125" style="116"/>
    <col min="2305" max="2305" width="15.5703125" style="116" customWidth="1"/>
    <col min="2306" max="2306" width="13.42578125" style="116" customWidth="1"/>
    <col min="2307" max="2307" width="3.140625" style="116" customWidth="1"/>
    <col min="2308" max="2308" width="14.42578125" style="116" bestFit="1" customWidth="1"/>
    <col min="2309" max="2309" width="17.28515625" style="116" bestFit="1" customWidth="1"/>
    <col min="2310" max="2310" width="24" style="116" customWidth="1"/>
    <col min="2311" max="2311" width="12.28515625" style="116" customWidth="1"/>
    <col min="2312" max="2312" width="21.140625" style="116" customWidth="1"/>
    <col min="2313" max="2313" width="13.28515625" style="116" customWidth="1"/>
    <col min="2314" max="2314" width="32.42578125" style="116" customWidth="1"/>
    <col min="2315" max="2315" width="15.42578125" style="116" customWidth="1"/>
    <col min="2316" max="2316" width="10.7109375" style="116" customWidth="1"/>
    <col min="2317" max="2560" width="11.42578125" style="116"/>
    <col min="2561" max="2561" width="15.5703125" style="116" customWidth="1"/>
    <col min="2562" max="2562" width="13.42578125" style="116" customWidth="1"/>
    <col min="2563" max="2563" width="3.140625" style="116" customWidth="1"/>
    <col min="2564" max="2564" width="14.42578125" style="116" bestFit="1" customWidth="1"/>
    <col min="2565" max="2565" width="17.28515625" style="116" bestFit="1" customWidth="1"/>
    <col min="2566" max="2566" width="24" style="116" customWidth="1"/>
    <col min="2567" max="2567" width="12.28515625" style="116" customWidth="1"/>
    <col min="2568" max="2568" width="21.140625" style="116" customWidth="1"/>
    <col min="2569" max="2569" width="13.28515625" style="116" customWidth="1"/>
    <col min="2570" max="2570" width="32.42578125" style="116" customWidth="1"/>
    <col min="2571" max="2571" width="15.42578125" style="116" customWidth="1"/>
    <col min="2572" max="2572" width="10.7109375" style="116" customWidth="1"/>
    <col min="2573" max="2816" width="11.42578125" style="116"/>
    <col min="2817" max="2817" width="15.5703125" style="116" customWidth="1"/>
    <col min="2818" max="2818" width="13.42578125" style="116" customWidth="1"/>
    <col min="2819" max="2819" width="3.140625" style="116" customWidth="1"/>
    <col min="2820" max="2820" width="14.42578125" style="116" bestFit="1" customWidth="1"/>
    <col min="2821" max="2821" width="17.28515625" style="116" bestFit="1" customWidth="1"/>
    <col min="2822" max="2822" width="24" style="116" customWidth="1"/>
    <col min="2823" max="2823" width="12.28515625" style="116" customWidth="1"/>
    <col min="2824" max="2824" width="21.140625" style="116" customWidth="1"/>
    <col min="2825" max="2825" width="13.28515625" style="116" customWidth="1"/>
    <col min="2826" max="2826" width="32.42578125" style="116" customWidth="1"/>
    <col min="2827" max="2827" width="15.42578125" style="116" customWidth="1"/>
    <col min="2828" max="2828" width="10.7109375" style="116" customWidth="1"/>
    <col min="2829" max="3072" width="11.42578125" style="116"/>
    <col min="3073" max="3073" width="15.5703125" style="116" customWidth="1"/>
    <col min="3074" max="3074" width="13.42578125" style="116" customWidth="1"/>
    <col min="3075" max="3075" width="3.140625" style="116" customWidth="1"/>
    <col min="3076" max="3076" width="14.42578125" style="116" bestFit="1" customWidth="1"/>
    <col min="3077" max="3077" width="17.28515625" style="116" bestFit="1" customWidth="1"/>
    <col min="3078" max="3078" width="24" style="116" customWidth="1"/>
    <col min="3079" max="3079" width="12.28515625" style="116" customWidth="1"/>
    <col min="3080" max="3080" width="21.140625" style="116" customWidth="1"/>
    <col min="3081" max="3081" width="13.28515625" style="116" customWidth="1"/>
    <col min="3082" max="3082" width="32.42578125" style="116" customWidth="1"/>
    <col min="3083" max="3083" width="15.42578125" style="116" customWidth="1"/>
    <col min="3084" max="3084" width="10.7109375" style="116" customWidth="1"/>
    <col min="3085" max="3328" width="11.42578125" style="116"/>
    <col min="3329" max="3329" width="15.5703125" style="116" customWidth="1"/>
    <col min="3330" max="3330" width="13.42578125" style="116" customWidth="1"/>
    <col min="3331" max="3331" width="3.140625" style="116" customWidth="1"/>
    <col min="3332" max="3332" width="14.42578125" style="116" bestFit="1" customWidth="1"/>
    <col min="3333" max="3333" width="17.28515625" style="116" bestFit="1" customWidth="1"/>
    <col min="3334" max="3334" width="24" style="116" customWidth="1"/>
    <col min="3335" max="3335" width="12.28515625" style="116" customWidth="1"/>
    <col min="3336" max="3336" width="21.140625" style="116" customWidth="1"/>
    <col min="3337" max="3337" width="13.28515625" style="116" customWidth="1"/>
    <col min="3338" max="3338" width="32.42578125" style="116" customWidth="1"/>
    <col min="3339" max="3339" width="15.42578125" style="116" customWidth="1"/>
    <col min="3340" max="3340" width="10.7109375" style="116" customWidth="1"/>
    <col min="3341" max="3584" width="11.42578125" style="116"/>
    <col min="3585" max="3585" width="15.5703125" style="116" customWidth="1"/>
    <col min="3586" max="3586" width="13.42578125" style="116" customWidth="1"/>
    <col min="3587" max="3587" width="3.140625" style="116" customWidth="1"/>
    <col min="3588" max="3588" width="14.42578125" style="116" bestFit="1" customWidth="1"/>
    <col min="3589" max="3589" width="17.28515625" style="116" bestFit="1" customWidth="1"/>
    <col min="3590" max="3590" width="24" style="116" customWidth="1"/>
    <col min="3591" max="3591" width="12.28515625" style="116" customWidth="1"/>
    <col min="3592" max="3592" width="21.140625" style="116" customWidth="1"/>
    <col min="3593" max="3593" width="13.28515625" style="116" customWidth="1"/>
    <col min="3594" max="3594" width="32.42578125" style="116" customWidth="1"/>
    <col min="3595" max="3595" width="15.42578125" style="116" customWidth="1"/>
    <col min="3596" max="3596" width="10.7109375" style="116" customWidth="1"/>
    <col min="3597" max="3840" width="11.42578125" style="116"/>
    <col min="3841" max="3841" width="15.5703125" style="116" customWidth="1"/>
    <col min="3842" max="3842" width="13.42578125" style="116" customWidth="1"/>
    <col min="3843" max="3843" width="3.140625" style="116" customWidth="1"/>
    <col min="3844" max="3844" width="14.42578125" style="116" bestFit="1" customWidth="1"/>
    <col min="3845" max="3845" width="17.28515625" style="116" bestFit="1" customWidth="1"/>
    <col min="3846" max="3846" width="24" style="116" customWidth="1"/>
    <col min="3847" max="3847" width="12.28515625" style="116" customWidth="1"/>
    <col min="3848" max="3848" width="21.140625" style="116" customWidth="1"/>
    <col min="3849" max="3849" width="13.28515625" style="116" customWidth="1"/>
    <col min="3850" max="3850" width="32.42578125" style="116" customWidth="1"/>
    <col min="3851" max="3851" width="15.42578125" style="116" customWidth="1"/>
    <col min="3852" max="3852" width="10.7109375" style="116" customWidth="1"/>
    <col min="3853" max="4096" width="11.42578125" style="116"/>
    <col min="4097" max="4097" width="15.5703125" style="116" customWidth="1"/>
    <col min="4098" max="4098" width="13.42578125" style="116" customWidth="1"/>
    <col min="4099" max="4099" width="3.140625" style="116" customWidth="1"/>
    <col min="4100" max="4100" width="14.42578125" style="116" bestFit="1" customWidth="1"/>
    <col min="4101" max="4101" width="17.28515625" style="116" bestFit="1" customWidth="1"/>
    <col min="4102" max="4102" width="24" style="116" customWidth="1"/>
    <col min="4103" max="4103" width="12.28515625" style="116" customWidth="1"/>
    <col min="4104" max="4104" width="21.140625" style="116" customWidth="1"/>
    <col min="4105" max="4105" width="13.28515625" style="116" customWidth="1"/>
    <col min="4106" max="4106" width="32.42578125" style="116" customWidth="1"/>
    <col min="4107" max="4107" width="15.42578125" style="116" customWidth="1"/>
    <col min="4108" max="4108" width="10.7109375" style="116" customWidth="1"/>
    <col min="4109" max="4352" width="11.42578125" style="116"/>
    <col min="4353" max="4353" width="15.5703125" style="116" customWidth="1"/>
    <col min="4354" max="4354" width="13.42578125" style="116" customWidth="1"/>
    <col min="4355" max="4355" width="3.140625" style="116" customWidth="1"/>
    <col min="4356" max="4356" width="14.42578125" style="116" bestFit="1" customWidth="1"/>
    <col min="4357" max="4357" width="17.28515625" style="116" bestFit="1" customWidth="1"/>
    <col min="4358" max="4358" width="24" style="116" customWidth="1"/>
    <col min="4359" max="4359" width="12.28515625" style="116" customWidth="1"/>
    <col min="4360" max="4360" width="21.140625" style="116" customWidth="1"/>
    <col min="4361" max="4361" width="13.28515625" style="116" customWidth="1"/>
    <col min="4362" max="4362" width="32.42578125" style="116" customWidth="1"/>
    <col min="4363" max="4363" width="15.42578125" style="116" customWidth="1"/>
    <col min="4364" max="4364" width="10.7109375" style="116" customWidth="1"/>
    <col min="4365" max="4608" width="11.42578125" style="116"/>
    <col min="4609" max="4609" width="15.5703125" style="116" customWidth="1"/>
    <col min="4610" max="4610" width="13.42578125" style="116" customWidth="1"/>
    <col min="4611" max="4611" width="3.140625" style="116" customWidth="1"/>
    <col min="4612" max="4612" width="14.42578125" style="116" bestFit="1" customWidth="1"/>
    <col min="4613" max="4613" width="17.28515625" style="116" bestFit="1" customWidth="1"/>
    <col min="4614" max="4614" width="24" style="116" customWidth="1"/>
    <col min="4615" max="4615" width="12.28515625" style="116" customWidth="1"/>
    <col min="4616" max="4616" width="21.140625" style="116" customWidth="1"/>
    <col min="4617" max="4617" width="13.28515625" style="116" customWidth="1"/>
    <col min="4618" max="4618" width="32.42578125" style="116" customWidth="1"/>
    <col min="4619" max="4619" width="15.42578125" style="116" customWidth="1"/>
    <col min="4620" max="4620" width="10.7109375" style="116" customWidth="1"/>
    <col min="4621" max="4864" width="11.42578125" style="116"/>
    <col min="4865" max="4865" width="15.5703125" style="116" customWidth="1"/>
    <col min="4866" max="4866" width="13.42578125" style="116" customWidth="1"/>
    <col min="4867" max="4867" width="3.140625" style="116" customWidth="1"/>
    <col min="4868" max="4868" width="14.42578125" style="116" bestFit="1" customWidth="1"/>
    <col min="4869" max="4869" width="17.28515625" style="116" bestFit="1" customWidth="1"/>
    <col min="4870" max="4870" width="24" style="116" customWidth="1"/>
    <col min="4871" max="4871" width="12.28515625" style="116" customWidth="1"/>
    <col min="4872" max="4872" width="21.140625" style="116" customWidth="1"/>
    <col min="4873" max="4873" width="13.28515625" style="116" customWidth="1"/>
    <col min="4874" max="4874" width="32.42578125" style="116" customWidth="1"/>
    <col min="4875" max="4875" width="15.42578125" style="116" customWidth="1"/>
    <col min="4876" max="4876" width="10.7109375" style="116" customWidth="1"/>
    <col min="4877" max="5120" width="11.42578125" style="116"/>
    <col min="5121" max="5121" width="15.5703125" style="116" customWidth="1"/>
    <col min="5122" max="5122" width="13.42578125" style="116" customWidth="1"/>
    <col min="5123" max="5123" width="3.140625" style="116" customWidth="1"/>
    <col min="5124" max="5124" width="14.42578125" style="116" bestFit="1" customWidth="1"/>
    <col min="5125" max="5125" width="17.28515625" style="116" bestFit="1" customWidth="1"/>
    <col min="5126" max="5126" width="24" style="116" customWidth="1"/>
    <col min="5127" max="5127" width="12.28515625" style="116" customWidth="1"/>
    <col min="5128" max="5128" width="21.140625" style="116" customWidth="1"/>
    <col min="5129" max="5129" width="13.28515625" style="116" customWidth="1"/>
    <col min="5130" max="5130" width="32.42578125" style="116" customWidth="1"/>
    <col min="5131" max="5131" width="15.42578125" style="116" customWidth="1"/>
    <col min="5132" max="5132" width="10.7109375" style="116" customWidth="1"/>
    <col min="5133" max="5376" width="11.42578125" style="116"/>
    <col min="5377" max="5377" width="15.5703125" style="116" customWidth="1"/>
    <col min="5378" max="5378" width="13.42578125" style="116" customWidth="1"/>
    <col min="5379" max="5379" width="3.140625" style="116" customWidth="1"/>
    <col min="5380" max="5380" width="14.42578125" style="116" bestFit="1" customWidth="1"/>
    <col min="5381" max="5381" width="17.28515625" style="116" bestFit="1" customWidth="1"/>
    <col min="5382" max="5382" width="24" style="116" customWidth="1"/>
    <col min="5383" max="5383" width="12.28515625" style="116" customWidth="1"/>
    <col min="5384" max="5384" width="21.140625" style="116" customWidth="1"/>
    <col min="5385" max="5385" width="13.28515625" style="116" customWidth="1"/>
    <col min="5386" max="5386" width="32.42578125" style="116" customWidth="1"/>
    <col min="5387" max="5387" width="15.42578125" style="116" customWidth="1"/>
    <col min="5388" max="5388" width="10.7109375" style="116" customWidth="1"/>
    <col min="5389" max="5632" width="11.42578125" style="116"/>
    <col min="5633" max="5633" width="15.5703125" style="116" customWidth="1"/>
    <col min="5634" max="5634" width="13.42578125" style="116" customWidth="1"/>
    <col min="5635" max="5635" width="3.140625" style="116" customWidth="1"/>
    <col min="5636" max="5636" width="14.42578125" style="116" bestFit="1" customWidth="1"/>
    <col min="5637" max="5637" width="17.28515625" style="116" bestFit="1" customWidth="1"/>
    <col min="5638" max="5638" width="24" style="116" customWidth="1"/>
    <col min="5639" max="5639" width="12.28515625" style="116" customWidth="1"/>
    <col min="5640" max="5640" width="21.140625" style="116" customWidth="1"/>
    <col min="5641" max="5641" width="13.28515625" style="116" customWidth="1"/>
    <col min="5642" max="5642" width="32.42578125" style="116" customWidth="1"/>
    <col min="5643" max="5643" width="15.42578125" style="116" customWidth="1"/>
    <col min="5644" max="5644" width="10.7109375" style="116" customWidth="1"/>
    <col min="5645" max="5888" width="11.42578125" style="116"/>
    <col min="5889" max="5889" width="15.5703125" style="116" customWidth="1"/>
    <col min="5890" max="5890" width="13.42578125" style="116" customWidth="1"/>
    <col min="5891" max="5891" width="3.140625" style="116" customWidth="1"/>
    <col min="5892" max="5892" width="14.42578125" style="116" bestFit="1" customWidth="1"/>
    <col min="5893" max="5893" width="17.28515625" style="116" bestFit="1" customWidth="1"/>
    <col min="5894" max="5894" width="24" style="116" customWidth="1"/>
    <col min="5895" max="5895" width="12.28515625" style="116" customWidth="1"/>
    <col min="5896" max="5896" width="21.140625" style="116" customWidth="1"/>
    <col min="5897" max="5897" width="13.28515625" style="116" customWidth="1"/>
    <col min="5898" max="5898" width="32.42578125" style="116" customWidth="1"/>
    <col min="5899" max="5899" width="15.42578125" style="116" customWidth="1"/>
    <col min="5900" max="5900" width="10.7109375" style="116" customWidth="1"/>
    <col min="5901" max="6144" width="11.42578125" style="116"/>
    <col min="6145" max="6145" width="15.5703125" style="116" customWidth="1"/>
    <col min="6146" max="6146" width="13.42578125" style="116" customWidth="1"/>
    <col min="6147" max="6147" width="3.140625" style="116" customWidth="1"/>
    <col min="6148" max="6148" width="14.42578125" style="116" bestFit="1" customWidth="1"/>
    <col min="6149" max="6149" width="17.28515625" style="116" bestFit="1" customWidth="1"/>
    <col min="6150" max="6150" width="24" style="116" customWidth="1"/>
    <col min="6151" max="6151" width="12.28515625" style="116" customWidth="1"/>
    <col min="6152" max="6152" width="21.140625" style="116" customWidth="1"/>
    <col min="6153" max="6153" width="13.28515625" style="116" customWidth="1"/>
    <col min="6154" max="6154" width="32.42578125" style="116" customWidth="1"/>
    <col min="6155" max="6155" width="15.42578125" style="116" customWidth="1"/>
    <col min="6156" max="6156" width="10.7109375" style="116" customWidth="1"/>
    <col min="6157" max="6400" width="11.42578125" style="116"/>
    <col min="6401" max="6401" width="15.5703125" style="116" customWidth="1"/>
    <col min="6402" max="6402" width="13.42578125" style="116" customWidth="1"/>
    <col min="6403" max="6403" width="3.140625" style="116" customWidth="1"/>
    <col min="6404" max="6404" width="14.42578125" style="116" bestFit="1" customWidth="1"/>
    <col min="6405" max="6405" width="17.28515625" style="116" bestFit="1" customWidth="1"/>
    <col min="6406" max="6406" width="24" style="116" customWidth="1"/>
    <col min="6407" max="6407" width="12.28515625" style="116" customWidth="1"/>
    <col min="6408" max="6408" width="21.140625" style="116" customWidth="1"/>
    <col min="6409" max="6409" width="13.28515625" style="116" customWidth="1"/>
    <col min="6410" max="6410" width="32.42578125" style="116" customWidth="1"/>
    <col min="6411" max="6411" width="15.42578125" style="116" customWidth="1"/>
    <col min="6412" max="6412" width="10.7109375" style="116" customWidth="1"/>
    <col min="6413" max="6656" width="11.42578125" style="116"/>
    <col min="6657" max="6657" width="15.5703125" style="116" customWidth="1"/>
    <col min="6658" max="6658" width="13.42578125" style="116" customWidth="1"/>
    <col min="6659" max="6659" width="3.140625" style="116" customWidth="1"/>
    <col min="6660" max="6660" width="14.42578125" style="116" bestFit="1" customWidth="1"/>
    <col min="6661" max="6661" width="17.28515625" style="116" bestFit="1" customWidth="1"/>
    <col min="6662" max="6662" width="24" style="116" customWidth="1"/>
    <col min="6663" max="6663" width="12.28515625" style="116" customWidth="1"/>
    <col min="6664" max="6664" width="21.140625" style="116" customWidth="1"/>
    <col min="6665" max="6665" width="13.28515625" style="116" customWidth="1"/>
    <col min="6666" max="6666" width="32.42578125" style="116" customWidth="1"/>
    <col min="6667" max="6667" width="15.42578125" style="116" customWidth="1"/>
    <col min="6668" max="6668" width="10.7109375" style="116" customWidth="1"/>
    <col min="6669" max="6912" width="11.42578125" style="116"/>
    <col min="6913" max="6913" width="15.5703125" style="116" customWidth="1"/>
    <col min="6914" max="6914" width="13.42578125" style="116" customWidth="1"/>
    <col min="6915" max="6915" width="3.140625" style="116" customWidth="1"/>
    <col min="6916" max="6916" width="14.42578125" style="116" bestFit="1" customWidth="1"/>
    <col min="6917" max="6917" width="17.28515625" style="116" bestFit="1" customWidth="1"/>
    <col min="6918" max="6918" width="24" style="116" customWidth="1"/>
    <col min="6919" max="6919" width="12.28515625" style="116" customWidth="1"/>
    <col min="6920" max="6920" width="21.140625" style="116" customWidth="1"/>
    <col min="6921" max="6921" width="13.28515625" style="116" customWidth="1"/>
    <col min="6922" max="6922" width="32.42578125" style="116" customWidth="1"/>
    <col min="6923" max="6923" width="15.42578125" style="116" customWidth="1"/>
    <col min="6924" max="6924" width="10.7109375" style="116" customWidth="1"/>
    <col min="6925" max="7168" width="11.42578125" style="116"/>
    <col min="7169" max="7169" width="15.5703125" style="116" customWidth="1"/>
    <col min="7170" max="7170" width="13.42578125" style="116" customWidth="1"/>
    <col min="7171" max="7171" width="3.140625" style="116" customWidth="1"/>
    <col min="7172" max="7172" width="14.42578125" style="116" bestFit="1" customWidth="1"/>
    <col min="7173" max="7173" width="17.28515625" style="116" bestFit="1" customWidth="1"/>
    <col min="7174" max="7174" width="24" style="116" customWidth="1"/>
    <col min="7175" max="7175" width="12.28515625" style="116" customWidth="1"/>
    <col min="7176" max="7176" width="21.140625" style="116" customWidth="1"/>
    <col min="7177" max="7177" width="13.28515625" style="116" customWidth="1"/>
    <col min="7178" max="7178" width="32.42578125" style="116" customWidth="1"/>
    <col min="7179" max="7179" width="15.42578125" style="116" customWidth="1"/>
    <col min="7180" max="7180" width="10.7109375" style="116" customWidth="1"/>
    <col min="7181" max="7424" width="11.42578125" style="116"/>
    <col min="7425" max="7425" width="15.5703125" style="116" customWidth="1"/>
    <col min="7426" max="7426" width="13.42578125" style="116" customWidth="1"/>
    <col min="7427" max="7427" width="3.140625" style="116" customWidth="1"/>
    <col min="7428" max="7428" width="14.42578125" style="116" bestFit="1" customWidth="1"/>
    <col min="7429" max="7429" width="17.28515625" style="116" bestFit="1" customWidth="1"/>
    <col min="7430" max="7430" width="24" style="116" customWidth="1"/>
    <col min="7431" max="7431" width="12.28515625" style="116" customWidth="1"/>
    <col min="7432" max="7432" width="21.140625" style="116" customWidth="1"/>
    <col min="7433" max="7433" width="13.28515625" style="116" customWidth="1"/>
    <col min="7434" max="7434" width="32.42578125" style="116" customWidth="1"/>
    <col min="7435" max="7435" width="15.42578125" style="116" customWidth="1"/>
    <col min="7436" max="7436" width="10.7109375" style="116" customWidth="1"/>
    <col min="7437" max="7680" width="11.42578125" style="116"/>
    <col min="7681" max="7681" width="15.5703125" style="116" customWidth="1"/>
    <col min="7682" max="7682" width="13.42578125" style="116" customWidth="1"/>
    <col min="7683" max="7683" width="3.140625" style="116" customWidth="1"/>
    <col min="7684" max="7684" width="14.42578125" style="116" bestFit="1" customWidth="1"/>
    <col min="7685" max="7685" width="17.28515625" style="116" bestFit="1" customWidth="1"/>
    <col min="7686" max="7686" width="24" style="116" customWidth="1"/>
    <col min="7687" max="7687" width="12.28515625" style="116" customWidth="1"/>
    <col min="7688" max="7688" width="21.140625" style="116" customWidth="1"/>
    <col min="7689" max="7689" width="13.28515625" style="116" customWidth="1"/>
    <col min="7690" max="7690" width="32.42578125" style="116" customWidth="1"/>
    <col min="7691" max="7691" width="15.42578125" style="116" customWidth="1"/>
    <col min="7692" max="7692" width="10.7109375" style="116" customWidth="1"/>
    <col min="7693" max="7936" width="11.42578125" style="116"/>
    <col min="7937" max="7937" width="15.5703125" style="116" customWidth="1"/>
    <col min="7938" max="7938" width="13.42578125" style="116" customWidth="1"/>
    <col min="7939" max="7939" width="3.140625" style="116" customWidth="1"/>
    <col min="7940" max="7940" width="14.42578125" style="116" bestFit="1" customWidth="1"/>
    <col min="7941" max="7941" width="17.28515625" style="116" bestFit="1" customWidth="1"/>
    <col min="7942" max="7942" width="24" style="116" customWidth="1"/>
    <col min="7943" max="7943" width="12.28515625" style="116" customWidth="1"/>
    <col min="7944" max="7944" width="21.140625" style="116" customWidth="1"/>
    <col min="7945" max="7945" width="13.28515625" style="116" customWidth="1"/>
    <col min="7946" max="7946" width="32.42578125" style="116" customWidth="1"/>
    <col min="7947" max="7947" width="15.42578125" style="116" customWidth="1"/>
    <col min="7948" max="7948" width="10.7109375" style="116" customWidth="1"/>
    <col min="7949" max="8192" width="11.42578125" style="116"/>
    <col min="8193" max="8193" width="15.5703125" style="116" customWidth="1"/>
    <col min="8194" max="8194" width="13.42578125" style="116" customWidth="1"/>
    <col min="8195" max="8195" width="3.140625" style="116" customWidth="1"/>
    <col min="8196" max="8196" width="14.42578125" style="116" bestFit="1" customWidth="1"/>
    <col min="8197" max="8197" width="17.28515625" style="116" bestFit="1" customWidth="1"/>
    <col min="8198" max="8198" width="24" style="116" customWidth="1"/>
    <col min="8199" max="8199" width="12.28515625" style="116" customWidth="1"/>
    <col min="8200" max="8200" width="21.140625" style="116" customWidth="1"/>
    <col min="8201" max="8201" width="13.28515625" style="116" customWidth="1"/>
    <col min="8202" max="8202" width="32.42578125" style="116" customWidth="1"/>
    <col min="8203" max="8203" width="15.42578125" style="116" customWidth="1"/>
    <col min="8204" max="8204" width="10.7109375" style="116" customWidth="1"/>
    <col min="8205" max="8448" width="11.42578125" style="116"/>
    <col min="8449" max="8449" width="15.5703125" style="116" customWidth="1"/>
    <col min="8450" max="8450" width="13.42578125" style="116" customWidth="1"/>
    <col min="8451" max="8451" width="3.140625" style="116" customWidth="1"/>
    <col min="8452" max="8452" width="14.42578125" style="116" bestFit="1" customWidth="1"/>
    <col min="8453" max="8453" width="17.28515625" style="116" bestFit="1" customWidth="1"/>
    <col min="8454" max="8454" width="24" style="116" customWidth="1"/>
    <col min="8455" max="8455" width="12.28515625" style="116" customWidth="1"/>
    <col min="8456" max="8456" width="21.140625" style="116" customWidth="1"/>
    <col min="8457" max="8457" width="13.28515625" style="116" customWidth="1"/>
    <col min="8458" max="8458" width="32.42578125" style="116" customWidth="1"/>
    <col min="8459" max="8459" width="15.42578125" style="116" customWidth="1"/>
    <col min="8460" max="8460" width="10.7109375" style="116" customWidth="1"/>
    <col min="8461" max="8704" width="11.42578125" style="116"/>
    <col min="8705" max="8705" width="15.5703125" style="116" customWidth="1"/>
    <col min="8706" max="8706" width="13.42578125" style="116" customWidth="1"/>
    <col min="8707" max="8707" width="3.140625" style="116" customWidth="1"/>
    <col min="8708" max="8708" width="14.42578125" style="116" bestFit="1" customWidth="1"/>
    <col min="8709" max="8709" width="17.28515625" style="116" bestFit="1" customWidth="1"/>
    <col min="8710" max="8710" width="24" style="116" customWidth="1"/>
    <col min="8711" max="8711" width="12.28515625" style="116" customWidth="1"/>
    <col min="8712" max="8712" width="21.140625" style="116" customWidth="1"/>
    <col min="8713" max="8713" width="13.28515625" style="116" customWidth="1"/>
    <col min="8714" max="8714" width="32.42578125" style="116" customWidth="1"/>
    <col min="8715" max="8715" width="15.42578125" style="116" customWidth="1"/>
    <col min="8716" max="8716" width="10.7109375" style="116" customWidth="1"/>
    <col min="8717" max="8960" width="11.42578125" style="116"/>
    <col min="8961" max="8961" width="15.5703125" style="116" customWidth="1"/>
    <col min="8962" max="8962" width="13.42578125" style="116" customWidth="1"/>
    <col min="8963" max="8963" width="3.140625" style="116" customWidth="1"/>
    <col min="8964" max="8964" width="14.42578125" style="116" bestFit="1" customWidth="1"/>
    <col min="8965" max="8965" width="17.28515625" style="116" bestFit="1" customWidth="1"/>
    <col min="8966" max="8966" width="24" style="116" customWidth="1"/>
    <col min="8967" max="8967" width="12.28515625" style="116" customWidth="1"/>
    <col min="8968" max="8968" width="21.140625" style="116" customWidth="1"/>
    <col min="8969" max="8969" width="13.28515625" style="116" customWidth="1"/>
    <col min="8970" max="8970" width="32.42578125" style="116" customWidth="1"/>
    <col min="8971" max="8971" width="15.42578125" style="116" customWidth="1"/>
    <col min="8972" max="8972" width="10.7109375" style="116" customWidth="1"/>
    <col min="8973" max="9216" width="11.42578125" style="116"/>
    <col min="9217" max="9217" width="15.5703125" style="116" customWidth="1"/>
    <col min="9218" max="9218" width="13.42578125" style="116" customWidth="1"/>
    <col min="9219" max="9219" width="3.140625" style="116" customWidth="1"/>
    <col min="9220" max="9220" width="14.42578125" style="116" bestFit="1" customWidth="1"/>
    <col min="9221" max="9221" width="17.28515625" style="116" bestFit="1" customWidth="1"/>
    <col min="9222" max="9222" width="24" style="116" customWidth="1"/>
    <col min="9223" max="9223" width="12.28515625" style="116" customWidth="1"/>
    <col min="9224" max="9224" width="21.140625" style="116" customWidth="1"/>
    <col min="9225" max="9225" width="13.28515625" style="116" customWidth="1"/>
    <col min="9226" max="9226" width="32.42578125" style="116" customWidth="1"/>
    <col min="9227" max="9227" width="15.42578125" style="116" customWidth="1"/>
    <col min="9228" max="9228" width="10.7109375" style="116" customWidth="1"/>
    <col min="9229" max="9472" width="11.42578125" style="116"/>
    <col min="9473" max="9473" width="15.5703125" style="116" customWidth="1"/>
    <col min="9474" max="9474" width="13.42578125" style="116" customWidth="1"/>
    <col min="9475" max="9475" width="3.140625" style="116" customWidth="1"/>
    <col min="9476" max="9476" width="14.42578125" style="116" bestFit="1" customWidth="1"/>
    <col min="9477" max="9477" width="17.28515625" style="116" bestFit="1" customWidth="1"/>
    <col min="9478" max="9478" width="24" style="116" customWidth="1"/>
    <col min="9479" max="9479" width="12.28515625" style="116" customWidth="1"/>
    <col min="9480" max="9480" width="21.140625" style="116" customWidth="1"/>
    <col min="9481" max="9481" width="13.28515625" style="116" customWidth="1"/>
    <col min="9482" max="9482" width="32.42578125" style="116" customWidth="1"/>
    <col min="9483" max="9483" width="15.42578125" style="116" customWidth="1"/>
    <col min="9484" max="9484" width="10.7109375" style="116" customWidth="1"/>
    <col min="9485" max="9728" width="11.42578125" style="116"/>
    <col min="9729" max="9729" width="15.5703125" style="116" customWidth="1"/>
    <col min="9730" max="9730" width="13.42578125" style="116" customWidth="1"/>
    <col min="9731" max="9731" width="3.140625" style="116" customWidth="1"/>
    <col min="9732" max="9732" width="14.42578125" style="116" bestFit="1" customWidth="1"/>
    <col min="9733" max="9733" width="17.28515625" style="116" bestFit="1" customWidth="1"/>
    <col min="9734" max="9734" width="24" style="116" customWidth="1"/>
    <col min="9735" max="9735" width="12.28515625" style="116" customWidth="1"/>
    <col min="9736" max="9736" width="21.140625" style="116" customWidth="1"/>
    <col min="9737" max="9737" width="13.28515625" style="116" customWidth="1"/>
    <col min="9738" max="9738" width="32.42578125" style="116" customWidth="1"/>
    <col min="9739" max="9739" width="15.42578125" style="116" customWidth="1"/>
    <col min="9740" max="9740" width="10.7109375" style="116" customWidth="1"/>
    <col min="9741" max="9984" width="11.42578125" style="116"/>
    <col min="9985" max="9985" width="15.5703125" style="116" customWidth="1"/>
    <col min="9986" max="9986" width="13.42578125" style="116" customWidth="1"/>
    <col min="9987" max="9987" width="3.140625" style="116" customWidth="1"/>
    <col min="9988" max="9988" width="14.42578125" style="116" bestFit="1" customWidth="1"/>
    <col min="9989" max="9989" width="17.28515625" style="116" bestFit="1" customWidth="1"/>
    <col min="9990" max="9990" width="24" style="116" customWidth="1"/>
    <col min="9991" max="9991" width="12.28515625" style="116" customWidth="1"/>
    <col min="9992" max="9992" width="21.140625" style="116" customWidth="1"/>
    <col min="9993" max="9993" width="13.28515625" style="116" customWidth="1"/>
    <col min="9994" max="9994" width="32.42578125" style="116" customWidth="1"/>
    <col min="9995" max="9995" width="15.42578125" style="116" customWidth="1"/>
    <col min="9996" max="9996" width="10.7109375" style="116" customWidth="1"/>
    <col min="9997" max="10240" width="11.42578125" style="116"/>
    <col min="10241" max="10241" width="15.5703125" style="116" customWidth="1"/>
    <col min="10242" max="10242" width="13.42578125" style="116" customWidth="1"/>
    <col min="10243" max="10243" width="3.140625" style="116" customWidth="1"/>
    <col min="10244" max="10244" width="14.42578125" style="116" bestFit="1" customWidth="1"/>
    <col min="10245" max="10245" width="17.28515625" style="116" bestFit="1" customWidth="1"/>
    <col min="10246" max="10246" width="24" style="116" customWidth="1"/>
    <col min="10247" max="10247" width="12.28515625" style="116" customWidth="1"/>
    <col min="10248" max="10248" width="21.140625" style="116" customWidth="1"/>
    <col min="10249" max="10249" width="13.28515625" style="116" customWidth="1"/>
    <col min="10250" max="10250" width="32.42578125" style="116" customWidth="1"/>
    <col min="10251" max="10251" width="15.42578125" style="116" customWidth="1"/>
    <col min="10252" max="10252" width="10.7109375" style="116" customWidth="1"/>
    <col min="10253" max="10496" width="11.42578125" style="116"/>
    <col min="10497" max="10497" width="15.5703125" style="116" customWidth="1"/>
    <col min="10498" max="10498" width="13.42578125" style="116" customWidth="1"/>
    <col min="10499" max="10499" width="3.140625" style="116" customWidth="1"/>
    <col min="10500" max="10500" width="14.42578125" style="116" bestFit="1" customWidth="1"/>
    <col min="10501" max="10501" width="17.28515625" style="116" bestFit="1" customWidth="1"/>
    <col min="10502" max="10502" width="24" style="116" customWidth="1"/>
    <col min="10503" max="10503" width="12.28515625" style="116" customWidth="1"/>
    <col min="10504" max="10504" width="21.140625" style="116" customWidth="1"/>
    <col min="10505" max="10505" width="13.28515625" style="116" customWidth="1"/>
    <col min="10506" max="10506" width="32.42578125" style="116" customWidth="1"/>
    <col min="10507" max="10507" width="15.42578125" style="116" customWidth="1"/>
    <col min="10508" max="10508" width="10.7109375" style="116" customWidth="1"/>
    <col min="10509" max="10752" width="11.42578125" style="116"/>
    <col min="10753" max="10753" width="15.5703125" style="116" customWidth="1"/>
    <col min="10754" max="10754" width="13.42578125" style="116" customWidth="1"/>
    <col min="10755" max="10755" width="3.140625" style="116" customWidth="1"/>
    <col min="10756" max="10756" width="14.42578125" style="116" bestFit="1" customWidth="1"/>
    <col min="10757" max="10757" width="17.28515625" style="116" bestFit="1" customWidth="1"/>
    <col min="10758" max="10758" width="24" style="116" customWidth="1"/>
    <col min="10759" max="10759" width="12.28515625" style="116" customWidth="1"/>
    <col min="10760" max="10760" width="21.140625" style="116" customWidth="1"/>
    <col min="10761" max="10761" width="13.28515625" style="116" customWidth="1"/>
    <col min="10762" max="10762" width="32.42578125" style="116" customWidth="1"/>
    <col min="10763" max="10763" width="15.42578125" style="116" customWidth="1"/>
    <col min="10764" max="10764" width="10.7109375" style="116" customWidth="1"/>
    <col min="10765" max="11008" width="11.42578125" style="116"/>
    <col min="11009" max="11009" width="15.5703125" style="116" customWidth="1"/>
    <col min="11010" max="11010" width="13.42578125" style="116" customWidth="1"/>
    <col min="11011" max="11011" width="3.140625" style="116" customWidth="1"/>
    <col min="11012" max="11012" width="14.42578125" style="116" bestFit="1" customWidth="1"/>
    <col min="11013" max="11013" width="17.28515625" style="116" bestFit="1" customWidth="1"/>
    <col min="11014" max="11014" width="24" style="116" customWidth="1"/>
    <col min="11015" max="11015" width="12.28515625" style="116" customWidth="1"/>
    <col min="11016" max="11016" width="21.140625" style="116" customWidth="1"/>
    <col min="11017" max="11017" width="13.28515625" style="116" customWidth="1"/>
    <col min="11018" max="11018" width="32.42578125" style="116" customWidth="1"/>
    <col min="11019" max="11019" width="15.42578125" style="116" customWidth="1"/>
    <col min="11020" max="11020" width="10.7109375" style="116" customWidth="1"/>
    <col min="11021" max="11264" width="11.42578125" style="116"/>
    <col min="11265" max="11265" width="15.5703125" style="116" customWidth="1"/>
    <col min="11266" max="11266" width="13.42578125" style="116" customWidth="1"/>
    <col min="11267" max="11267" width="3.140625" style="116" customWidth="1"/>
    <col min="11268" max="11268" width="14.42578125" style="116" bestFit="1" customWidth="1"/>
    <col min="11269" max="11269" width="17.28515625" style="116" bestFit="1" customWidth="1"/>
    <col min="11270" max="11270" width="24" style="116" customWidth="1"/>
    <col min="11271" max="11271" width="12.28515625" style="116" customWidth="1"/>
    <col min="11272" max="11272" width="21.140625" style="116" customWidth="1"/>
    <col min="11273" max="11273" width="13.28515625" style="116" customWidth="1"/>
    <col min="11274" max="11274" width="32.42578125" style="116" customWidth="1"/>
    <col min="11275" max="11275" width="15.42578125" style="116" customWidth="1"/>
    <col min="11276" max="11276" width="10.7109375" style="116" customWidth="1"/>
    <col min="11277" max="11520" width="11.42578125" style="116"/>
    <col min="11521" max="11521" width="15.5703125" style="116" customWidth="1"/>
    <col min="11522" max="11522" width="13.42578125" style="116" customWidth="1"/>
    <col min="11523" max="11523" width="3.140625" style="116" customWidth="1"/>
    <col min="11524" max="11524" width="14.42578125" style="116" bestFit="1" customWidth="1"/>
    <col min="11525" max="11525" width="17.28515625" style="116" bestFit="1" customWidth="1"/>
    <col min="11526" max="11526" width="24" style="116" customWidth="1"/>
    <col min="11527" max="11527" width="12.28515625" style="116" customWidth="1"/>
    <col min="11528" max="11528" width="21.140625" style="116" customWidth="1"/>
    <col min="11529" max="11529" width="13.28515625" style="116" customWidth="1"/>
    <col min="11530" max="11530" width="32.42578125" style="116" customWidth="1"/>
    <col min="11531" max="11531" width="15.42578125" style="116" customWidth="1"/>
    <col min="11532" max="11532" width="10.7109375" style="116" customWidth="1"/>
    <col min="11533" max="11776" width="11.42578125" style="116"/>
    <col min="11777" max="11777" width="15.5703125" style="116" customWidth="1"/>
    <col min="11778" max="11778" width="13.42578125" style="116" customWidth="1"/>
    <col min="11779" max="11779" width="3.140625" style="116" customWidth="1"/>
    <col min="11780" max="11780" width="14.42578125" style="116" bestFit="1" customWidth="1"/>
    <col min="11781" max="11781" width="17.28515625" style="116" bestFit="1" customWidth="1"/>
    <col min="11782" max="11782" width="24" style="116" customWidth="1"/>
    <col min="11783" max="11783" width="12.28515625" style="116" customWidth="1"/>
    <col min="11784" max="11784" width="21.140625" style="116" customWidth="1"/>
    <col min="11785" max="11785" width="13.28515625" style="116" customWidth="1"/>
    <col min="11786" max="11786" width="32.42578125" style="116" customWidth="1"/>
    <col min="11787" max="11787" width="15.42578125" style="116" customWidth="1"/>
    <col min="11788" max="11788" width="10.7109375" style="116" customWidth="1"/>
    <col min="11789" max="12032" width="11.42578125" style="116"/>
    <col min="12033" max="12033" width="15.5703125" style="116" customWidth="1"/>
    <col min="12034" max="12034" width="13.42578125" style="116" customWidth="1"/>
    <col min="12035" max="12035" width="3.140625" style="116" customWidth="1"/>
    <col min="12036" max="12036" width="14.42578125" style="116" bestFit="1" customWidth="1"/>
    <col min="12037" max="12037" width="17.28515625" style="116" bestFit="1" customWidth="1"/>
    <col min="12038" max="12038" width="24" style="116" customWidth="1"/>
    <col min="12039" max="12039" width="12.28515625" style="116" customWidth="1"/>
    <col min="12040" max="12040" width="21.140625" style="116" customWidth="1"/>
    <col min="12041" max="12041" width="13.28515625" style="116" customWidth="1"/>
    <col min="12042" max="12042" width="32.42578125" style="116" customWidth="1"/>
    <col min="12043" max="12043" width="15.42578125" style="116" customWidth="1"/>
    <col min="12044" max="12044" width="10.7109375" style="116" customWidth="1"/>
    <col min="12045" max="12288" width="11.42578125" style="116"/>
    <col min="12289" max="12289" width="15.5703125" style="116" customWidth="1"/>
    <col min="12290" max="12290" width="13.42578125" style="116" customWidth="1"/>
    <col min="12291" max="12291" width="3.140625" style="116" customWidth="1"/>
    <col min="12292" max="12292" width="14.42578125" style="116" bestFit="1" customWidth="1"/>
    <col min="12293" max="12293" width="17.28515625" style="116" bestFit="1" customWidth="1"/>
    <col min="12294" max="12294" width="24" style="116" customWidth="1"/>
    <col min="12295" max="12295" width="12.28515625" style="116" customWidth="1"/>
    <col min="12296" max="12296" width="21.140625" style="116" customWidth="1"/>
    <col min="12297" max="12297" width="13.28515625" style="116" customWidth="1"/>
    <col min="12298" max="12298" width="32.42578125" style="116" customWidth="1"/>
    <col min="12299" max="12299" width="15.42578125" style="116" customWidth="1"/>
    <col min="12300" max="12300" width="10.7109375" style="116" customWidth="1"/>
    <col min="12301" max="12544" width="11.42578125" style="116"/>
    <col min="12545" max="12545" width="15.5703125" style="116" customWidth="1"/>
    <col min="12546" max="12546" width="13.42578125" style="116" customWidth="1"/>
    <col min="12547" max="12547" width="3.140625" style="116" customWidth="1"/>
    <col min="12548" max="12548" width="14.42578125" style="116" bestFit="1" customWidth="1"/>
    <col min="12549" max="12549" width="17.28515625" style="116" bestFit="1" customWidth="1"/>
    <col min="12550" max="12550" width="24" style="116" customWidth="1"/>
    <col min="12551" max="12551" width="12.28515625" style="116" customWidth="1"/>
    <col min="12552" max="12552" width="21.140625" style="116" customWidth="1"/>
    <col min="12553" max="12553" width="13.28515625" style="116" customWidth="1"/>
    <col min="12554" max="12554" width="32.42578125" style="116" customWidth="1"/>
    <col min="12555" max="12555" width="15.42578125" style="116" customWidth="1"/>
    <col min="12556" max="12556" width="10.7109375" style="116" customWidth="1"/>
    <col min="12557" max="12800" width="11.42578125" style="116"/>
    <col min="12801" max="12801" width="15.5703125" style="116" customWidth="1"/>
    <col min="12802" max="12802" width="13.42578125" style="116" customWidth="1"/>
    <col min="12803" max="12803" width="3.140625" style="116" customWidth="1"/>
    <col min="12804" max="12804" width="14.42578125" style="116" bestFit="1" customWidth="1"/>
    <col min="12805" max="12805" width="17.28515625" style="116" bestFit="1" customWidth="1"/>
    <col min="12806" max="12806" width="24" style="116" customWidth="1"/>
    <col min="12807" max="12807" width="12.28515625" style="116" customWidth="1"/>
    <col min="12808" max="12808" width="21.140625" style="116" customWidth="1"/>
    <col min="12809" max="12809" width="13.28515625" style="116" customWidth="1"/>
    <col min="12810" max="12810" width="32.42578125" style="116" customWidth="1"/>
    <col min="12811" max="12811" width="15.42578125" style="116" customWidth="1"/>
    <col min="12812" max="12812" width="10.7109375" style="116" customWidth="1"/>
    <col min="12813" max="13056" width="11.42578125" style="116"/>
    <col min="13057" max="13057" width="15.5703125" style="116" customWidth="1"/>
    <col min="13058" max="13058" width="13.42578125" style="116" customWidth="1"/>
    <col min="13059" max="13059" width="3.140625" style="116" customWidth="1"/>
    <col min="13060" max="13060" width="14.42578125" style="116" bestFit="1" customWidth="1"/>
    <col min="13061" max="13061" width="17.28515625" style="116" bestFit="1" customWidth="1"/>
    <col min="13062" max="13062" width="24" style="116" customWidth="1"/>
    <col min="13063" max="13063" width="12.28515625" style="116" customWidth="1"/>
    <col min="13064" max="13064" width="21.140625" style="116" customWidth="1"/>
    <col min="13065" max="13065" width="13.28515625" style="116" customWidth="1"/>
    <col min="13066" max="13066" width="32.42578125" style="116" customWidth="1"/>
    <col min="13067" max="13067" width="15.42578125" style="116" customWidth="1"/>
    <col min="13068" max="13068" width="10.7109375" style="116" customWidth="1"/>
    <col min="13069" max="13312" width="11.42578125" style="116"/>
    <col min="13313" max="13313" width="15.5703125" style="116" customWidth="1"/>
    <col min="13314" max="13314" width="13.42578125" style="116" customWidth="1"/>
    <col min="13315" max="13315" width="3.140625" style="116" customWidth="1"/>
    <col min="13316" max="13316" width="14.42578125" style="116" bestFit="1" customWidth="1"/>
    <col min="13317" max="13317" width="17.28515625" style="116" bestFit="1" customWidth="1"/>
    <col min="13318" max="13318" width="24" style="116" customWidth="1"/>
    <col min="13319" max="13319" width="12.28515625" style="116" customWidth="1"/>
    <col min="13320" max="13320" width="21.140625" style="116" customWidth="1"/>
    <col min="13321" max="13321" width="13.28515625" style="116" customWidth="1"/>
    <col min="13322" max="13322" width="32.42578125" style="116" customWidth="1"/>
    <col min="13323" max="13323" width="15.42578125" style="116" customWidth="1"/>
    <col min="13324" max="13324" width="10.7109375" style="116" customWidth="1"/>
    <col min="13325" max="13568" width="11.42578125" style="116"/>
    <col min="13569" max="13569" width="15.5703125" style="116" customWidth="1"/>
    <col min="13570" max="13570" width="13.42578125" style="116" customWidth="1"/>
    <col min="13571" max="13571" width="3.140625" style="116" customWidth="1"/>
    <col min="13572" max="13572" width="14.42578125" style="116" bestFit="1" customWidth="1"/>
    <col min="13573" max="13573" width="17.28515625" style="116" bestFit="1" customWidth="1"/>
    <col min="13574" max="13574" width="24" style="116" customWidth="1"/>
    <col min="13575" max="13575" width="12.28515625" style="116" customWidth="1"/>
    <col min="13576" max="13576" width="21.140625" style="116" customWidth="1"/>
    <col min="13577" max="13577" width="13.28515625" style="116" customWidth="1"/>
    <col min="13578" max="13578" width="32.42578125" style="116" customWidth="1"/>
    <col min="13579" max="13579" width="15.42578125" style="116" customWidth="1"/>
    <col min="13580" max="13580" width="10.7109375" style="116" customWidth="1"/>
    <col min="13581" max="13824" width="11.42578125" style="116"/>
    <col min="13825" max="13825" width="15.5703125" style="116" customWidth="1"/>
    <col min="13826" max="13826" width="13.42578125" style="116" customWidth="1"/>
    <col min="13827" max="13827" width="3.140625" style="116" customWidth="1"/>
    <col min="13828" max="13828" width="14.42578125" style="116" bestFit="1" customWidth="1"/>
    <col min="13829" max="13829" width="17.28515625" style="116" bestFit="1" customWidth="1"/>
    <col min="13830" max="13830" width="24" style="116" customWidth="1"/>
    <col min="13831" max="13831" width="12.28515625" style="116" customWidth="1"/>
    <col min="13832" max="13832" width="21.140625" style="116" customWidth="1"/>
    <col min="13833" max="13833" width="13.28515625" style="116" customWidth="1"/>
    <col min="13834" max="13834" width="32.42578125" style="116" customWidth="1"/>
    <col min="13835" max="13835" width="15.42578125" style="116" customWidth="1"/>
    <col min="13836" max="13836" width="10.7109375" style="116" customWidth="1"/>
    <col min="13837" max="14080" width="11.42578125" style="116"/>
    <col min="14081" max="14081" width="15.5703125" style="116" customWidth="1"/>
    <col min="14082" max="14082" width="13.42578125" style="116" customWidth="1"/>
    <col min="14083" max="14083" width="3.140625" style="116" customWidth="1"/>
    <col min="14084" max="14084" width="14.42578125" style="116" bestFit="1" customWidth="1"/>
    <col min="14085" max="14085" width="17.28515625" style="116" bestFit="1" customWidth="1"/>
    <col min="14086" max="14086" width="24" style="116" customWidth="1"/>
    <col min="14087" max="14087" width="12.28515625" style="116" customWidth="1"/>
    <col min="14088" max="14088" width="21.140625" style="116" customWidth="1"/>
    <col min="14089" max="14089" width="13.28515625" style="116" customWidth="1"/>
    <col min="14090" max="14090" width="32.42578125" style="116" customWidth="1"/>
    <col min="14091" max="14091" width="15.42578125" style="116" customWidth="1"/>
    <col min="14092" max="14092" width="10.7109375" style="116" customWidth="1"/>
    <col min="14093" max="14336" width="11.42578125" style="116"/>
    <col min="14337" max="14337" width="15.5703125" style="116" customWidth="1"/>
    <col min="14338" max="14338" width="13.42578125" style="116" customWidth="1"/>
    <col min="14339" max="14339" width="3.140625" style="116" customWidth="1"/>
    <col min="14340" max="14340" width="14.42578125" style="116" bestFit="1" customWidth="1"/>
    <col min="14341" max="14341" width="17.28515625" style="116" bestFit="1" customWidth="1"/>
    <col min="14342" max="14342" width="24" style="116" customWidth="1"/>
    <col min="14343" max="14343" width="12.28515625" style="116" customWidth="1"/>
    <col min="14344" max="14344" width="21.140625" style="116" customWidth="1"/>
    <col min="14345" max="14345" width="13.28515625" style="116" customWidth="1"/>
    <col min="14346" max="14346" width="32.42578125" style="116" customWidth="1"/>
    <col min="14347" max="14347" width="15.42578125" style="116" customWidth="1"/>
    <col min="14348" max="14348" width="10.7109375" style="116" customWidth="1"/>
    <col min="14349" max="14592" width="11.42578125" style="116"/>
    <col min="14593" max="14593" width="15.5703125" style="116" customWidth="1"/>
    <col min="14594" max="14594" width="13.42578125" style="116" customWidth="1"/>
    <col min="14595" max="14595" width="3.140625" style="116" customWidth="1"/>
    <col min="14596" max="14596" width="14.42578125" style="116" bestFit="1" customWidth="1"/>
    <col min="14597" max="14597" width="17.28515625" style="116" bestFit="1" customWidth="1"/>
    <col min="14598" max="14598" width="24" style="116" customWidth="1"/>
    <col min="14599" max="14599" width="12.28515625" style="116" customWidth="1"/>
    <col min="14600" max="14600" width="21.140625" style="116" customWidth="1"/>
    <col min="14601" max="14601" width="13.28515625" style="116" customWidth="1"/>
    <col min="14602" max="14602" width="32.42578125" style="116" customWidth="1"/>
    <col min="14603" max="14603" width="15.42578125" style="116" customWidth="1"/>
    <col min="14604" max="14604" width="10.7109375" style="116" customWidth="1"/>
    <col min="14605" max="14848" width="11.42578125" style="116"/>
    <col min="14849" max="14849" width="15.5703125" style="116" customWidth="1"/>
    <col min="14850" max="14850" width="13.42578125" style="116" customWidth="1"/>
    <col min="14851" max="14851" width="3.140625" style="116" customWidth="1"/>
    <col min="14852" max="14852" width="14.42578125" style="116" bestFit="1" customWidth="1"/>
    <col min="14853" max="14853" width="17.28515625" style="116" bestFit="1" customWidth="1"/>
    <col min="14854" max="14854" width="24" style="116" customWidth="1"/>
    <col min="14855" max="14855" width="12.28515625" style="116" customWidth="1"/>
    <col min="14856" max="14856" width="21.140625" style="116" customWidth="1"/>
    <col min="14857" max="14857" width="13.28515625" style="116" customWidth="1"/>
    <col min="14858" max="14858" width="32.42578125" style="116" customWidth="1"/>
    <col min="14859" max="14859" width="15.42578125" style="116" customWidth="1"/>
    <col min="14860" max="14860" width="10.7109375" style="116" customWidth="1"/>
    <col min="14861" max="15104" width="11.42578125" style="116"/>
    <col min="15105" max="15105" width="15.5703125" style="116" customWidth="1"/>
    <col min="15106" max="15106" width="13.42578125" style="116" customWidth="1"/>
    <col min="15107" max="15107" width="3.140625" style="116" customWidth="1"/>
    <col min="15108" max="15108" width="14.42578125" style="116" bestFit="1" customWidth="1"/>
    <col min="15109" max="15109" width="17.28515625" style="116" bestFit="1" customWidth="1"/>
    <col min="15110" max="15110" width="24" style="116" customWidth="1"/>
    <col min="15111" max="15111" width="12.28515625" style="116" customWidth="1"/>
    <col min="15112" max="15112" width="21.140625" style="116" customWidth="1"/>
    <col min="15113" max="15113" width="13.28515625" style="116" customWidth="1"/>
    <col min="15114" max="15114" width="32.42578125" style="116" customWidth="1"/>
    <col min="15115" max="15115" width="15.42578125" style="116" customWidth="1"/>
    <col min="15116" max="15116" width="10.7109375" style="116" customWidth="1"/>
    <col min="15117" max="15360" width="11.42578125" style="116"/>
    <col min="15361" max="15361" width="15.5703125" style="116" customWidth="1"/>
    <col min="15362" max="15362" width="13.42578125" style="116" customWidth="1"/>
    <col min="15363" max="15363" width="3.140625" style="116" customWidth="1"/>
    <col min="15364" max="15364" width="14.42578125" style="116" bestFit="1" customWidth="1"/>
    <col min="15365" max="15365" width="17.28515625" style="116" bestFit="1" customWidth="1"/>
    <col min="15366" max="15366" width="24" style="116" customWidth="1"/>
    <col min="15367" max="15367" width="12.28515625" style="116" customWidth="1"/>
    <col min="15368" max="15368" width="21.140625" style="116" customWidth="1"/>
    <col min="15369" max="15369" width="13.28515625" style="116" customWidth="1"/>
    <col min="15370" max="15370" width="32.42578125" style="116" customWidth="1"/>
    <col min="15371" max="15371" width="15.42578125" style="116" customWidth="1"/>
    <col min="15372" max="15372" width="10.7109375" style="116" customWidth="1"/>
    <col min="15373" max="15616" width="11.42578125" style="116"/>
    <col min="15617" max="15617" width="15.5703125" style="116" customWidth="1"/>
    <col min="15618" max="15618" width="13.42578125" style="116" customWidth="1"/>
    <col min="15619" max="15619" width="3.140625" style="116" customWidth="1"/>
    <col min="15620" max="15620" width="14.42578125" style="116" bestFit="1" customWidth="1"/>
    <col min="15621" max="15621" width="17.28515625" style="116" bestFit="1" customWidth="1"/>
    <col min="15622" max="15622" width="24" style="116" customWidth="1"/>
    <col min="15623" max="15623" width="12.28515625" style="116" customWidth="1"/>
    <col min="15624" max="15624" width="21.140625" style="116" customWidth="1"/>
    <col min="15625" max="15625" width="13.28515625" style="116" customWidth="1"/>
    <col min="15626" max="15626" width="32.42578125" style="116" customWidth="1"/>
    <col min="15627" max="15627" width="15.42578125" style="116" customWidth="1"/>
    <col min="15628" max="15628" width="10.7109375" style="116" customWidth="1"/>
    <col min="15629" max="15872" width="11.42578125" style="116"/>
    <col min="15873" max="15873" width="15.5703125" style="116" customWidth="1"/>
    <col min="15874" max="15874" width="13.42578125" style="116" customWidth="1"/>
    <col min="15875" max="15875" width="3.140625" style="116" customWidth="1"/>
    <col min="15876" max="15876" width="14.42578125" style="116" bestFit="1" customWidth="1"/>
    <col min="15877" max="15877" width="17.28515625" style="116" bestFit="1" customWidth="1"/>
    <col min="15878" max="15878" width="24" style="116" customWidth="1"/>
    <col min="15879" max="15879" width="12.28515625" style="116" customWidth="1"/>
    <col min="15880" max="15880" width="21.140625" style="116" customWidth="1"/>
    <col min="15881" max="15881" width="13.28515625" style="116" customWidth="1"/>
    <col min="15882" max="15882" width="32.42578125" style="116" customWidth="1"/>
    <col min="15883" max="15883" width="15.42578125" style="116" customWidth="1"/>
    <col min="15884" max="15884" width="10.7109375" style="116" customWidth="1"/>
    <col min="15885" max="16128" width="11.42578125" style="116"/>
    <col min="16129" max="16129" width="15.5703125" style="116" customWidth="1"/>
    <col min="16130" max="16130" width="13.42578125" style="116" customWidth="1"/>
    <col min="16131" max="16131" width="3.140625" style="116" customWidth="1"/>
    <col min="16132" max="16132" width="14.42578125" style="116" bestFit="1" customWidth="1"/>
    <col min="16133" max="16133" width="17.28515625" style="116" bestFit="1" customWidth="1"/>
    <col min="16134" max="16134" width="24" style="116" customWidth="1"/>
    <col min="16135" max="16135" width="12.28515625" style="116" customWidth="1"/>
    <col min="16136" max="16136" width="21.140625" style="116" customWidth="1"/>
    <col min="16137" max="16137" width="13.28515625" style="116" customWidth="1"/>
    <col min="16138" max="16138" width="32.42578125" style="116" customWidth="1"/>
    <col min="16139" max="16139" width="15.42578125" style="116" customWidth="1"/>
    <col min="16140" max="16140" width="10.7109375" style="116" customWidth="1"/>
    <col min="16141" max="16384" width="11.42578125" style="116"/>
  </cols>
  <sheetData>
    <row r="1" spans="1:13" ht="16.5" thickBot="1">
      <c r="A1" s="114" t="s">
        <v>334</v>
      </c>
      <c r="B1" s="381" t="s">
        <v>335</v>
      </c>
      <c r="C1" s="381"/>
      <c r="D1" s="381"/>
      <c r="E1" s="381"/>
      <c r="F1" s="381"/>
      <c r="G1" s="381"/>
      <c r="H1" s="381"/>
      <c r="I1" s="381"/>
      <c r="J1" s="381"/>
      <c r="K1" s="382"/>
    </row>
    <row r="2" spans="1:13">
      <c r="A2" s="117" t="s">
        <v>155</v>
      </c>
      <c r="B2" s="383" t="str">
        <f>'TN-Liste_JBM'!E3</f>
        <v>DLRG-Jugend Bezirk/Gliederung XY</v>
      </c>
      <c r="C2" s="384"/>
      <c r="D2" s="384"/>
      <c r="E2" s="385"/>
      <c r="F2" s="118"/>
      <c r="G2" s="118"/>
      <c r="H2" s="119"/>
      <c r="I2" s="119"/>
      <c r="J2" s="119"/>
      <c r="K2" s="120"/>
      <c r="L2" s="116"/>
    </row>
    <row r="3" spans="1:13">
      <c r="A3" s="121" t="s">
        <v>336</v>
      </c>
      <c r="B3" s="386" t="str">
        <f>'TN-Liste_JBM'!E4</f>
        <v>Ökologie</v>
      </c>
      <c r="C3" s="387"/>
      <c r="D3" s="387"/>
      <c r="E3" s="388"/>
      <c r="F3" s="122"/>
      <c r="G3" s="123"/>
      <c r="H3" s="124"/>
      <c r="I3" s="124"/>
      <c r="J3" s="124"/>
      <c r="K3" s="125"/>
      <c r="L3" s="116"/>
    </row>
    <row r="4" spans="1:13">
      <c r="A4" s="126" t="s">
        <v>337</v>
      </c>
      <c r="B4" s="127">
        <f>Antrag_JBM!I11</f>
        <v>43673</v>
      </c>
      <c r="C4" s="128"/>
      <c r="D4" s="389">
        <f>Antrag_JBM!I12</f>
        <v>43680</v>
      </c>
      <c r="E4" s="390"/>
      <c r="F4" s="124"/>
      <c r="G4" s="124"/>
      <c r="H4" s="124"/>
      <c r="I4" s="124"/>
      <c r="J4" s="124"/>
      <c r="K4" s="125"/>
      <c r="L4" s="116"/>
    </row>
    <row r="5" spans="1:13" ht="13.5" thickBot="1">
      <c r="A5" s="129" t="s">
        <v>338</v>
      </c>
      <c r="B5" s="130">
        <f>Antrag_JBM!AA5</f>
        <v>91757</v>
      </c>
      <c r="C5" s="131"/>
      <c r="D5" s="391"/>
      <c r="E5" s="392"/>
      <c r="F5" s="392"/>
      <c r="G5" s="132"/>
      <c r="H5" s="132"/>
      <c r="I5" s="132"/>
      <c r="J5" s="132"/>
      <c r="K5" s="133"/>
      <c r="L5" s="116"/>
    </row>
    <row r="6" spans="1:13" s="144" customFormat="1" ht="18" customHeight="1">
      <c r="A6" s="134" t="s">
        <v>37</v>
      </c>
      <c r="B6" s="135"/>
      <c r="C6" s="136"/>
      <c r="D6" s="137" t="s">
        <v>2</v>
      </c>
      <c r="E6" s="138"/>
      <c r="F6" s="138"/>
      <c r="G6" s="139"/>
      <c r="H6" s="138"/>
      <c r="I6" s="140"/>
      <c r="J6" s="141"/>
      <c r="K6" s="142"/>
      <c r="L6" s="143"/>
    </row>
    <row r="7" spans="1:13" s="144" customFormat="1" ht="18" customHeight="1">
      <c r="A7" s="145" t="s">
        <v>339</v>
      </c>
      <c r="B7" s="146"/>
      <c r="C7" s="145"/>
      <c r="D7" s="147" t="s">
        <v>40</v>
      </c>
      <c r="E7" s="148"/>
      <c r="F7" s="148"/>
      <c r="G7" s="149"/>
      <c r="H7" s="150" t="s">
        <v>340</v>
      </c>
      <c r="I7" s="151"/>
      <c r="J7" s="152" t="s">
        <v>341</v>
      </c>
      <c r="K7" s="153"/>
      <c r="L7" s="143"/>
    </row>
    <row r="8" spans="1:13" s="144" customFormat="1" ht="15" customHeight="1">
      <c r="A8" s="121" t="s">
        <v>342</v>
      </c>
      <c r="B8" s="146" t="s">
        <v>38</v>
      </c>
      <c r="C8" s="121"/>
      <c r="D8" s="154" t="s">
        <v>343</v>
      </c>
      <c r="E8" s="122" t="s">
        <v>344</v>
      </c>
      <c r="F8" s="122" t="s">
        <v>345</v>
      </c>
      <c r="G8" s="146" t="s">
        <v>38</v>
      </c>
      <c r="H8" s="121" t="s">
        <v>345</v>
      </c>
      <c r="I8" s="155" t="s">
        <v>38</v>
      </c>
      <c r="J8" s="156" t="s">
        <v>345</v>
      </c>
      <c r="K8" s="157" t="s">
        <v>38</v>
      </c>
      <c r="L8" s="143"/>
    </row>
    <row r="9" spans="1:13">
      <c r="A9" s="158" t="s">
        <v>355</v>
      </c>
      <c r="B9" s="159">
        <v>1600</v>
      </c>
      <c r="C9" s="160"/>
      <c r="D9" s="161"/>
      <c r="E9" s="162"/>
      <c r="F9" s="123" t="s">
        <v>358</v>
      </c>
      <c r="G9" s="163">
        <v>65</v>
      </c>
      <c r="H9" s="164" t="s">
        <v>388</v>
      </c>
      <c r="I9" s="163">
        <v>2257.16</v>
      </c>
      <c r="J9" s="165" t="s">
        <v>346</v>
      </c>
      <c r="K9" s="166"/>
      <c r="L9" s="167"/>
    </row>
    <row r="10" spans="1:13">
      <c r="A10" s="158"/>
      <c r="B10" s="159"/>
      <c r="C10" s="160"/>
      <c r="D10" s="161">
        <v>102</v>
      </c>
      <c r="E10" s="162">
        <v>0.14000000000000001</v>
      </c>
      <c r="F10" s="168" t="s">
        <v>365</v>
      </c>
      <c r="G10" s="163">
        <f>PRODUCT(D10,E10)</f>
        <v>14.280000000000001</v>
      </c>
      <c r="H10" s="169"/>
      <c r="I10" s="170"/>
      <c r="J10" s="171" t="s">
        <v>347</v>
      </c>
      <c r="K10" s="172">
        <v>200</v>
      </c>
      <c r="L10" s="167"/>
      <c r="M10" s="173"/>
    </row>
    <row r="11" spans="1:13">
      <c r="A11" s="174"/>
      <c r="B11" s="159"/>
      <c r="C11" s="160"/>
      <c r="D11" s="161">
        <v>250</v>
      </c>
      <c r="E11" s="162">
        <v>0.1</v>
      </c>
      <c r="F11" s="168" t="s">
        <v>364</v>
      </c>
      <c r="G11" s="163">
        <f t="shared" ref="G11:G14" si="0">PRODUCT(D11,E11)</f>
        <v>25</v>
      </c>
      <c r="H11" s="164" t="s">
        <v>356</v>
      </c>
      <c r="I11" s="163">
        <v>78.64</v>
      </c>
      <c r="J11" s="175"/>
      <c r="K11" s="176"/>
      <c r="L11" s="167"/>
    </row>
    <row r="12" spans="1:13">
      <c r="A12" s="160"/>
      <c r="B12" s="177"/>
      <c r="C12" s="160"/>
      <c r="D12" s="161">
        <v>357</v>
      </c>
      <c r="E12" s="162">
        <v>0.16</v>
      </c>
      <c r="F12" s="168" t="s">
        <v>366</v>
      </c>
      <c r="G12" s="163">
        <f t="shared" si="0"/>
        <v>57.120000000000005</v>
      </c>
      <c r="H12" s="230"/>
      <c r="I12" s="163"/>
      <c r="J12" s="179" t="s">
        <v>348</v>
      </c>
      <c r="K12" s="180">
        <f>SUM(K10:K11)</f>
        <v>200</v>
      </c>
      <c r="L12" s="167"/>
    </row>
    <row r="13" spans="1:13">
      <c r="A13" s="160"/>
      <c r="B13" s="177"/>
      <c r="C13" s="160"/>
      <c r="D13" s="161">
        <v>349</v>
      </c>
      <c r="E13" s="162">
        <v>0.1</v>
      </c>
      <c r="F13" s="168" t="s">
        <v>367</v>
      </c>
      <c r="G13" s="163">
        <f t="shared" si="0"/>
        <v>34.9</v>
      </c>
      <c r="H13" s="231"/>
      <c r="J13" s="181"/>
      <c r="K13" s="182"/>
      <c r="L13" s="167"/>
    </row>
    <row r="14" spans="1:13">
      <c r="A14" s="160"/>
      <c r="B14" s="177"/>
      <c r="C14" s="160"/>
      <c r="D14" s="161">
        <v>278</v>
      </c>
      <c r="E14" s="162">
        <v>0.1</v>
      </c>
      <c r="F14" s="168" t="s">
        <v>368</v>
      </c>
      <c r="G14" s="163">
        <f t="shared" si="0"/>
        <v>27.8</v>
      </c>
      <c r="H14" s="164"/>
      <c r="I14" s="163"/>
      <c r="J14" s="165" t="s">
        <v>349</v>
      </c>
      <c r="K14" s="166"/>
      <c r="L14" s="167"/>
    </row>
    <row r="15" spans="1:13">
      <c r="A15" s="160"/>
      <c r="B15" s="177"/>
      <c r="C15" s="160"/>
      <c r="D15" s="161">
        <v>123</v>
      </c>
      <c r="E15" s="162">
        <v>0.14000000000000001</v>
      </c>
      <c r="F15" s="168" t="s">
        <v>369</v>
      </c>
      <c r="G15" s="163">
        <f t="shared" ref="G15:G21" si="1">PRODUCT(D15,E15)</f>
        <v>17.220000000000002</v>
      </c>
      <c r="H15" s="183"/>
      <c r="I15" s="184"/>
      <c r="J15" s="171" t="s">
        <v>299</v>
      </c>
      <c r="K15" s="172">
        <v>250</v>
      </c>
      <c r="L15" s="167"/>
    </row>
    <row r="16" spans="1:13">
      <c r="A16" s="160"/>
      <c r="B16" s="177"/>
      <c r="C16" s="160"/>
      <c r="D16" s="161">
        <v>258</v>
      </c>
      <c r="E16" s="162">
        <v>0.1</v>
      </c>
      <c r="F16" s="178" t="s">
        <v>359</v>
      </c>
      <c r="G16" s="163">
        <f t="shared" si="1"/>
        <v>25.8</v>
      </c>
      <c r="H16" s="185"/>
      <c r="I16" s="184"/>
      <c r="J16" s="171" t="s">
        <v>302</v>
      </c>
      <c r="K16" s="172">
        <v>250</v>
      </c>
      <c r="L16" s="167"/>
    </row>
    <row r="17" spans="1:12">
      <c r="A17" s="160"/>
      <c r="B17" s="177"/>
      <c r="C17" s="160"/>
      <c r="D17" s="161">
        <v>154</v>
      </c>
      <c r="E17" s="162">
        <v>0.1</v>
      </c>
      <c r="F17" s="178" t="s">
        <v>360</v>
      </c>
      <c r="G17" s="163">
        <f t="shared" si="1"/>
        <v>15.4</v>
      </c>
      <c r="H17" s="185"/>
      <c r="I17" s="184"/>
      <c r="J17" s="171" t="s">
        <v>303</v>
      </c>
      <c r="K17" s="172">
        <v>250</v>
      </c>
      <c r="L17" s="167"/>
    </row>
    <row r="18" spans="1:12">
      <c r="A18" s="160"/>
      <c r="B18" s="177"/>
      <c r="C18" s="160"/>
      <c r="D18" s="161">
        <v>199</v>
      </c>
      <c r="E18" s="162">
        <v>0.1</v>
      </c>
      <c r="F18" s="178" t="s">
        <v>361</v>
      </c>
      <c r="G18" s="163">
        <f t="shared" si="1"/>
        <v>19.900000000000002</v>
      </c>
      <c r="H18" s="185"/>
      <c r="I18" s="184"/>
      <c r="J18" s="175"/>
      <c r="K18" s="176"/>
      <c r="L18" s="167"/>
    </row>
    <row r="19" spans="1:12">
      <c r="A19" s="160"/>
      <c r="B19" s="177"/>
      <c r="C19" s="160"/>
      <c r="D19" s="161">
        <v>249</v>
      </c>
      <c r="E19" s="162">
        <v>0.1</v>
      </c>
      <c r="F19" s="178" t="s">
        <v>362</v>
      </c>
      <c r="G19" s="163">
        <f t="shared" si="1"/>
        <v>24.900000000000002</v>
      </c>
      <c r="H19" s="185"/>
      <c r="I19" s="184"/>
      <c r="J19" s="231"/>
      <c r="L19" s="232"/>
    </row>
    <row r="20" spans="1:12">
      <c r="A20" s="160"/>
      <c r="B20" s="177"/>
      <c r="C20" s="160"/>
      <c r="D20" s="161">
        <v>326</v>
      </c>
      <c r="E20" s="162">
        <v>0.1</v>
      </c>
      <c r="F20" s="178" t="s">
        <v>363</v>
      </c>
      <c r="G20" s="163">
        <f t="shared" si="1"/>
        <v>32.6</v>
      </c>
      <c r="H20" s="185"/>
      <c r="I20" s="184"/>
      <c r="J20" s="179" t="s">
        <v>348</v>
      </c>
      <c r="K20" s="180">
        <f>SUM(K15:K19)</f>
        <v>750</v>
      </c>
      <c r="L20" s="232"/>
    </row>
    <row r="21" spans="1:12">
      <c r="A21" s="160"/>
      <c r="B21" s="177"/>
      <c r="C21" s="160"/>
      <c r="D21" s="161">
        <v>485</v>
      </c>
      <c r="E21" s="162">
        <v>0.12</v>
      </c>
      <c r="F21" s="178" t="s">
        <v>370</v>
      </c>
      <c r="G21" s="163">
        <f t="shared" si="1"/>
        <v>58.199999999999996</v>
      </c>
      <c r="H21" s="185"/>
      <c r="I21" s="184"/>
      <c r="J21" s="175"/>
      <c r="K21" s="184"/>
      <c r="L21" s="232"/>
    </row>
    <row r="22" spans="1:12">
      <c r="A22" s="160"/>
      <c r="B22" s="177"/>
      <c r="C22" s="160"/>
      <c r="D22" s="186"/>
      <c r="E22" s="187"/>
      <c r="F22" s="188"/>
      <c r="G22" s="184"/>
      <c r="H22" s="185"/>
      <c r="I22" s="184"/>
      <c r="J22" s="165" t="s">
        <v>350</v>
      </c>
      <c r="K22" s="166"/>
      <c r="L22" s="232"/>
    </row>
    <row r="23" spans="1:12">
      <c r="A23" s="160"/>
      <c r="B23" s="177"/>
      <c r="C23" s="160"/>
      <c r="D23" s="186"/>
      <c r="E23" s="187"/>
      <c r="F23" s="188"/>
      <c r="G23" s="184"/>
      <c r="H23" s="185"/>
      <c r="I23" s="184"/>
      <c r="J23" s="164" t="s">
        <v>357</v>
      </c>
      <c r="K23" s="172">
        <v>57.5</v>
      </c>
      <c r="L23" s="232"/>
    </row>
    <row r="24" spans="1:12">
      <c r="A24" s="160"/>
      <c r="B24" s="177"/>
      <c r="C24" s="160"/>
      <c r="D24" s="186"/>
      <c r="E24" s="187"/>
      <c r="F24" s="188"/>
      <c r="G24" s="184"/>
      <c r="H24" s="185"/>
      <c r="I24" s="184"/>
      <c r="J24" s="164" t="s">
        <v>351</v>
      </c>
      <c r="K24" s="172">
        <v>146.49</v>
      </c>
      <c r="L24" s="167"/>
    </row>
    <row r="25" spans="1:12">
      <c r="A25" s="160"/>
      <c r="B25" s="177"/>
      <c r="C25" s="160"/>
      <c r="D25" s="186"/>
      <c r="E25" s="187"/>
      <c r="F25" s="188"/>
      <c r="G25" s="184"/>
      <c r="H25" s="185"/>
      <c r="I25" s="184"/>
      <c r="J25" s="164" t="s">
        <v>373</v>
      </c>
      <c r="K25" s="172">
        <v>250</v>
      </c>
      <c r="L25" s="167"/>
    </row>
    <row r="26" spans="1:12">
      <c r="A26" s="160"/>
      <c r="B26" s="177"/>
      <c r="C26" s="160"/>
      <c r="D26" s="186"/>
      <c r="E26" s="187"/>
      <c r="F26" s="188"/>
      <c r="G26" s="184"/>
      <c r="H26" s="185"/>
      <c r="I26" s="184"/>
      <c r="J26" s="179" t="s">
        <v>348</v>
      </c>
      <c r="K26" s="180">
        <f>SUM(K23:K25)</f>
        <v>453.99</v>
      </c>
      <c r="L26" s="232"/>
    </row>
    <row r="27" spans="1:12">
      <c r="A27" s="160"/>
      <c r="B27" s="177"/>
      <c r="C27" s="160"/>
      <c r="D27" s="186"/>
      <c r="E27" s="187"/>
      <c r="F27" s="188"/>
      <c r="G27" s="184"/>
      <c r="H27" s="185"/>
      <c r="I27" s="184"/>
      <c r="J27" s="231"/>
      <c r="K27" s="234"/>
      <c r="L27" s="232"/>
    </row>
    <row r="28" spans="1:12">
      <c r="A28" s="189"/>
      <c r="B28" s="190"/>
      <c r="C28" s="189"/>
      <c r="D28" s="191"/>
      <c r="E28" s="192"/>
      <c r="F28" s="193"/>
      <c r="G28" s="194"/>
      <c r="H28" s="195"/>
      <c r="I28" s="194"/>
      <c r="J28" s="233" t="s">
        <v>371</v>
      </c>
      <c r="L28" s="232"/>
    </row>
    <row r="29" spans="1:12">
      <c r="A29" s="189"/>
      <c r="B29" s="190"/>
      <c r="C29" s="189"/>
      <c r="D29" s="191"/>
      <c r="E29" s="192"/>
      <c r="F29" s="193"/>
      <c r="G29" s="194"/>
      <c r="H29" s="195"/>
      <c r="I29" s="194"/>
      <c r="J29" s="196" t="s">
        <v>372</v>
      </c>
      <c r="K29" s="197">
        <v>326.70999999999998</v>
      </c>
      <c r="L29" s="167"/>
    </row>
    <row r="30" spans="1:12">
      <c r="A30" s="189"/>
      <c r="B30" s="190"/>
      <c r="C30" s="189"/>
      <c r="D30" s="191"/>
      <c r="E30" s="192"/>
      <c r="F30" s="193"/>
      <c r="G30" s="194"/>
      <c r="H30" s="195"/>
      <c r="I30" s="194"/>
      <c r="J30" s="196"/>
      <c r="K30" s="198"/>
      <c r="L30" s="167"/>
    </row>
    <row r="31" spans="1:12" s="144" customFormat="1">
      <c r="A31" s="121"/>
      <c r="B31" s="199"/>
      <c r="C31" s="121"/>
      <c r="D31" s="200"/>
      <c r="E31" s="201"/>
      <c r="F31" s="202" t="s">
        <v>348</v>
      </c>
      <c r="G31" s="203">
        <f>SUM(G9:G30)</f>
        <v>418.11999999999995</v>
      </c>
      <c r="H31" s="204" t="s">
        <v>348</v>
      </c>
      <c r="I31" s="205">
        <f>SUM(I9:I30)</f>
        <v>2335.7999999999997</v>
      </c>
      <c r="J31" s="206" t="s">
        <v>348</v>
      </c>
      <c r="K31" s="207">
        <f>SUM(K12,K20,K26,K29)</f>
        <v>1730.7</v>
      </c>
      <c r="L31" s="143"/>
    </row>
    <row r="32" spans="1:12" ht="13.5" thickBot="1">
      <c r="A32" s="208" t="s">
        <v>352</v>
      </c>
      <c r="B32" s="209">
        <f>SUM(B9:B31)</f>
        <v>1600</v>
      </c>
      <c r="C32" s="210"/>
      <c r="D32" s="211"/>
      <c r="E32" s="212"/>
      <c r="F32" s="213"/>
      <c r="G32" s="214"/>
      <c r="H32" s="215"/>
      <c r="I32" s="216"/>
      <c r="J32" s="216" t="s">
        <v>353</v>
      </c>
      <c r="K32" s="217">
        <f>SUM(G31,I31,K31,K20,K12)</f>
        <v>5434.62</v>
      </c>
      <c r="L32" s="167"/>
    </row>
    <row r="33" spans="1:12" ht="13.5" thickBot="1">
      <c r="A33" s="218"/>
      <c r="B33" s="219"/>
      <c r="C33" s="210"/>
      <c r="D33" s="220"/>
      <c r="E33" s="220" t="s">
        <v>354</v>
      </c>
      <c r="F33" s="221"/>
      <c r="G33" s="222">
        <f>B32-K32</f>
        <v>-3834.62</v>
      </c>
      <c r="H33" s="215"/>
      <c r="I33" s="223"/>
      <c r="J33" s="224"/>
      <c r="K33" s="225"/>
      <c r="L33" s="167"/>
    </row>
    <row r="34" spans="1:12">
      <c r="B34" s="226"/>
      <c r="E34" s="228"/>
      <c r="G34" s="226"/>
      <c r="H34" s="228"/>
    </row>
    <row r="35" spans="1:12">
      <c r="B35" s="226"/>
      <c r="E35" s="228"/>
      <c r="G35" s="226"/>
      <c r="H35" s="228"/>
      <c r="J35" s="229"/>
    </row>
    <row r="36" spans="1:12">
      <c r="B36" s="226"/>
      <c r="E36" s="228"/>
      <c r="G36" s="226"/>
      <c r="H36" s="228"/>
      <c r="J36" s="229"/>
    </row>
    <row r="37" spans="1:12" ht="16.5" customHeight="1">
      <c r="B37" s="226"/>
      <c r="E37" s="228"/>
      <c r="G37" s="226"/>
      <c r="H37" s="228"/>
      <c r="J37" s="229"/>
    </row>
    <row r="38" spans="1:12">
      <c r="B38" s="226"/>
      <c r="E38" s="228"/>
      <c r="G38" s="226"/>
      <c r="H38" s="228"/>
      <c r="J38" s="229"/>
    </row>
    <row r="39" spans="1:12">
      <c r="B39" s="226"/>
      <c r="E39" s="228"/>
      <c r="G39" s="226"/>
      <c r="H39" s="228"/>
      <c r="J39" s="229"/>
    </row>
    <row r="40" spans="1:12">
      <c r="B40" s="226"/>
      <c r="E40" s="228"/>
      <c r="G40" s="226"/>
      <c r="H40" s="228"/>
    </row>
    <row r="41" spans="1:12">
      <c r="B41" s="226"/>
      <c r="E41" s="228"/>
      <c r="G41" s="226"/>
      <c r="H41" s="228"/>
    </row>
    <row r="42" spans="1:12">
      <c r="B42" s="226"/>
      <c r="E42" s="228"/>
      <c r="G42" s="226"/>
      <c r="H42" s="228"/>
    </row>
    <row r="43" spans="1:12">
      <c r="B43" s="226"/>
      <c r="E43" s="228"/>
      <c r="G43" s="226"/>
      <c r="H43" s="228"/>
    </row>
    <row r="44" spans="1:12">
      <c r="B44" s="226"/>
      <c r="E44" s="228"/>
      <c r="G44" s="226"/>
      <c r="H44" s="228"/>
    </row>
    <row r="45" spans="1:12">
      <c r="B45" s="226"/>
      <c r="E45" s="228"/>
      <c r="G45" s="226"/>
      <c r="H45" s="228"/>
    </row>
    <row r="46" spans="1:12">
      <c r="B46" s="226"/>
      <c r="E46" s="228"/>
      <c r="G46" s="226"/>
      <c r="H46" s="228"/>
    </row>
    <row r="47" spans="1:12">
      <c r="B47" s="226"/>
      <c r="E47" s="228"/>
      <c r="G47" s="226"/>
      <c r="H47" s="228"/>
    </row>
    <row r="48" spans="1:12">
      <c r="B48" s="226"/>
      <c r="E48" s="228"/>
      <c r="G48" s="226"/>
      <c r="H48" s="228"/>
    </row>
    <row r="49" spans="2:8">
      <c r="B49" s="226"/>
      <c r="E49" s="228"/>
      <c r="G49" s="226"/>
      <c r="H49" s="228"/>
    </row>
    <row r="50" spans="2:8">
      <c r="B50" s="226"/>
      <c r="E50" s="228"/>
      <c r="G50" s="226"/>
      <c r="H50" s="228"/>
    </row>
    <row r="51" spans="2:8">
      <c r="B51" s="226"/>
      <c r="E51" s="228"/>
      <c r="G51" s="226"/>
      <c r="H51" s="228"/>
    </row>
    <row r="52" spans="2:8">
      <c r="B52" s="226"/>
      <c r="E52" s="228"/>
      <c r="G52" s="226"/>
      <c r="H52" s="228"/>
    </row>
    <row r="53" spans="2:8">
      <c r="B53" s="226"/>
      <c r="E53" s="228"/>
      <c r="G53" s="226"/>
      <c r="H53" s="228"/>
    </row>
    <row r="54" spans="2:8">
      <c r="B54" s="226"/>
      <c r="E54" s="228"/>
      <c r="G54" s="226"/>
      <c r="H54" s="228"/>
    </row>
    <row r="55" spans="2:8">
      <c r="B55" s="226"/>
      <c r="E55" s="228"/>
      <c r="G55" s="226"/>
      <c r="H55" s="228"/>
    </row>
    <row r="56" spans="2:8">
      <c r="B56" s="226"/>
      <c r="E56" s="228"/>
      <c r="G56" s="226"/>
      <c r="H56" s="228"/>
    </row>
    <row r="57" spans="2:8">
      <c r="B57" s="226"/>
      <c r="E57" s="228"/>
      <c r="G57" s="226"/>
      <c r="H57" s="228"/>
    </row>
    <row r="58" spans="2:8">
      <c r="B58" s="226"/>
      <c r="E58" s="228"/>
      <c r="G58" s="226"/>
      <c r="H58" s="228"/>
    </row>
    <row r="59" spans="2:8">
      <c r="B59" s="226"/>
      <c r="E59" s="228"/>
      <c r="G59" s="226"/>
      <c r="H59" s="228"/>
    </row>
    <row r="60" spans="2:8">
      <c r="B60" s="226"/>
      <c r="E60" s="228"/>
      <c r="G60" s="226"/>
      <c r="H60" s="228"/>
    </row>
    <row r="61" spans="2:8">
      <c r="B61" s="226"/>
      <c r="E61" s="228"/>
      <c r="G61" s="226"/>
      <c r="H61" s="228"/>
    </row>
    <row r="62" spans="2:8">
      <c r="B62" s="226"/>
      <c r="E62" s="228"/>
      <c r="G62" s="226"/>
      <c r="H62" s="228"/>
    </row>
    <row r="63" spans="2:8">
      <c r="B63" s="226"/>
      <c r="E63" s="228"/>
      <c r="G63" s="226"/>
      <c r="H63" s="228"/>
    </row>
    <row r="64" spans="2:8">
      <c r="B64" s="226"/>
      <c r="E64" s="228"/>
      <c r="G64" s="226"/>
      <c r="H64" s="228"/>
    </row>
    <row r="65" spans="2:8">
      <c r="B65" s="226"/>
      <c r="E65" s="228"/>
      <c r="G65" s="226"/>
      <c r="H65" s="228"/>
    </row>
    <row r="66" spans="2:8">
      <c r="B66" s="226"/>
      <c r="E66" s="228"/>
      <c r="G66" s="226"/>
      <c r="H66" s="228"/>
    </row>
    <row r="67" spans="2:8">
      <c r="B67" s="226"/>
      <c r="E67" s="228"/>
      <c r="G67" s="226"/>
      <c r="H67" s="228"/>
    </row>
    <row r="68" spans="2:8">
      <c r="B68" s="226"/>
      <c r="E68" s="228"/>
      <c r="G68" s="226"/>
      <c r="H68" s="228"/>
    </row>
    <row r="69" spans="2:8">
      <c r="B69" s="226"/>
      <c r="E69" s="228"/>
      <c r="G69" s="226"/>
      <c r="H69" s="228"/>
    </row>
    <row r="70" spans="2:8">
      <c r="B70" s="226"/>
      <c r="E70" s="228"/>
      <c r="G70" s="226"/>
      <c r="H70" s="228"/>
    </row>
    <row r="71" spans="2:8">
      <c r="B71" s="226"/>
      <c r="E71" s="228"/>
      <c r="G71" s="226"/>
      <c r="H71" s="228"/>
    </row>
    <row r="72" spans="2:8">
      <c r="B72" s="226"/>
      <c r="E72" s="228"/>
      <c r="G72" s="226"/>
      <c r="H72" s="228"/>
    </row>
    <row r="73" spans="2:8">
      <c r="B73" s="226"/>
      <c r="E73" s="228"/>
      <c r="G73" s="226"/>
      <c r="H73" s="228"/>
    </row>
    <row r="74" spans="2:8">
      <c r="B74" s="226"/>
      <c r="E74" s="228"/>
      <c r="G74" s="226"/>
      <c r="H74" s="228"/>
    </row>
    <row r="75" spans="2:8">
      <c r="B75" s="226"/>
      <c r="E75" s="228"/>
      <c r="G75" s="226"/>
      <c r="H75" s="228"/>
    </row>
    <row r="76" spans="2:8">
      <c r="B76" s="226"/>
      <c r="E76" s="228"/>
      <c r="G76" s="226"/>
      <c r="H76" s="228"/>
    </row>
    <row r="77" spans="2:8">
      <c r="B77" s="226"/>
      <c r="E77" s="228"/>
      <c r="G77" s="226"/>
      <c r="H77" s="228"/>
    </row>
    <row r="78" spans="2:8">
      <c r="B78" s="226"/>
      <c r="E78" s="228"/>
      <c r="G78" s="226"/>
      <c r="H78" s="228"/>
    </row>
    <row r="79" spans="2:8">
      <c r="B79" s="226"/>
      <c r="E79" s="228"/>
      <c r="G79" s="226"/>
      <c r="H79" s="228"/>
    </row>
    <row r="80" spans="2:8">
      <c r="B80" s="226"/>
      <c r="E80" s="228"/>
      <c r="G80" s="226"/>
      <c r="H80" s="228"/>
    </row>
    <row r="81" spans="2:8">
      <c r="B81" s="226"/>
      <c r="E81" s="228"/>
      <c r="G81" s="226"/>
      <c r="H81" s="228"/>
    </row>
    <row r="82" spans="2:8">
      <c r="B82" s="226"/>
      <c r="E82" s="228"/>
      <c r="G82" s="226"/>
      <c r="H82" s="228"/>
    </row>
    <row r="83" spans="2:8">
      <c r="B83" s="226"/>
      <c r="E83" s="228"/>
      <c r="G83" s="226"/>
      <c r="H83" s="228"/>
    </row>
    <row r="84" spans="2:8">
      <c r="B84" s="226"/>
      <c r="E84" s="228"/>
      <c r="G84" s="226"/>
      <c r="H84" s="228"/>
    </row>
    <row r="85" spans="2:8">
      <c r="B85" s="226"/>
      <c r="E85" s="228"/>
      <c r="G85" s="226"/>
      <c r="H85" s="228"/>
    </row>
    <row r="86" spans="2:8">
      <c r="B86" s="226"/>
      <c r="E86" s="228"/>
      <c r="G86" s="226"/>
      <c r="H86" s="228"/>
    </row>
    <row r="87" spans="2:8">
      <c r="B87" s="226"/>
      <c r="E87" s="228"/>
      <c r="G87" s="226"/>
      <c r="H87" s="228"/>
    </row>
    <row r="88" spans="2:8">
      <c r="B88" s="226"/>
      <c r="E88" s="228"/>
      <c r="G88" s="226"/>
      <c r="H88" s="228"/>
    </row>
  </sheetData>
  <mergeCells count="5">
    <mergeCell ref="B1:K1"/>
    <mergeCell ref="B2:E2"/>
    <mergeCell ref="B3:E3"/>
    <mergeCell ref="D4:E4"/>
    <mergeCell ref="D5:F5"/>
  </mergeCells>
  <printOptions gridLines="1" gridLinesSet="0"/>
  <pageMargins left="0.59055118110236227" right="0.59055118110236227" top="0.98425196850393704" bottom="0.78740157480314965" header="0.51181102362204722" footer="0.51181102362204722"/>
  <pageSetup paperSize="9" scale="74" orientation="landscape" horizontalDpi="300" verticalDpi="300" r:id="rId1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view="pageLayout" zoomScaleNormal="100" workbookViewId="0">
      <selection activeCell="G5" sqref="G5:K5"/>
    </sheetView>
  </sheetViews>
  <sheetFormatPr baseColWidth="10" defaultRowHeight="14.25"/>
  <cols>
    <col min="1" max="1" width="3.7109375" style="235" customWidth="1"/>
    <col min="2" max="2" width="11.42578125" style="235"/>
    <col min="3" max="3" width="20" style="235" customWidth="1"/>
    <col min="4" max="5" width="8.140625" style="235" customWidth="1"/>
    <col min="6" max="6" width="9.28515625" style="235" customWidth="1"/>
    <col min="7" max="7" width="3.42578125" style="235" customWidth="1"/>
    <col min="8" max="8" width="2.85546875" style="235" customWidth="1"/>
    <col min="9" max="9" width="4.42578125" style="235" customWidth="1"/>
    <col min="10" max="10" width="2.85546875" style="235" customWidth="1"/>
    <col min="11" max="11" width="12.5703125" style="235" customWidth="1"/>
    <col min="12" max="16384" width="11.42578125" style="235"/>
  </cols>
  <sheetData>
    <row r="1" spans="1:12" ht="40.5" customHeight="1">
      <c r="A1" s="413" t="s">
        <v>375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</row>
    <row r="2" spans="1:12" ht="14.1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4.1" customHeight="1">
      <c r="A3" s="413" t="s">
        <v>376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</row>
    <row r="4" spans="1:12" ht="14.1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2" ht="14.1" customHeight="1">
      <c r="A5" s="237" t="s">
        <v>168</v>
      </c>
      <c r="B5" s="237" t="s">
        <v>377</v>
      </c>
      <c r="C5" s="237"/>
      <c r="E5" s="414" t="s">
        <v>387</v>
      </c>
      <c r="F5" s="414"/>
      <c r="G5" s="415" t="s">
        <v>389</v>
      </c>
      <c r="H5" s="416"/>
      <c r="I5" s="416"/>
      <c r="J5" s="416"/>
      <c r="K5" s="416"/>
    </row>
    <row r="6" spans="1:12" ht="14.1" customHeight="1">
      <c r="B6" s="417" t="s">
        <v>378</v>
      </c>
      <c r="C6" s="417"/>
      <c r="D6" s="417"/>
      <c r="E6" s="417"/>
      <c r="F6" s="417"/>
      <c r="G6" s="417"/>
      <c r="H6" s="417"/>
      <c r="I6" s="417"/>
      <c r="J6" s="417"/>
      <c r="K6" s="417"/>
    </row>
    <row r="7" spans="1:12" ht="14.1" customHeight="1">
      <c r="B7" s="418" t="str">
        <f>Antrag_JBM!H4</f>
        <v>DLRG-Jugend Bezirk/Gliederung XY</v>
      </c>
      <c r="C7" s="418"/>
      <c r="D7" s="418"/>
      <c r="E7" s="418"/>
      <c r="F7" s="418"/>
      <c r="G7" s="418"/>
      <c r="H7" s="418"/>
      <c r="I7" s="418"/>
      <c r="J7" s="418"/>
      <c r="K7" s="418"/>
    </row>
    <row r="8" spans="1:12" ht="14.1" customHeight="1">
      <c r="A8" s="419"/>
      <c r="B8" s="419"/>
      <c r="C8" s="419"/>
      <c r="D8" s="419"/>
      <c r="E8" s="419"/>
      <c r="F8" s="419"/>
      <c r="G8" s="419"/>
      <c r="H8" s="419"/>
      <c r="I8" s="419"/>
      <c r="J8" s="419"/>
      <c r="K8" s="419"/>
    </row>
    <row r="9" spans="1:12" ht="14.1" customHeight="1">
      <c r="A9" s="237" t="s">
        <v>169</v>
      </c>
      <c r="B9" s="420" t="s">
        <v>379</v>
      </c>
      <c r="C9" s="420"/>
      <c r="D9" s="420"/>
      <c r="E9" s="420"/>
      <c r="F9" s="420"/>
      <c r="G9" s="420"/>
      <c r="H9" s="420"/>
      <c r="I9" s="420"/>
      <c r="J9" s="420"/>
      <c r="K9" s="420"/>
    </row>
    <row r="10" spans="1:12" ht="14.1" customHeight="1">
      <c r="B10" s="421" t="str">
        <f>Antrag_JBM!J5</f>
        <v>Ökologie</v>
      </c>
      <c r="C10" s="421"/>
      <c r="D10" s="421"/>
      <c r="E10" s="421"/>
      <c r="F10" s="421"/>
      <c r="G10" s="421"/>
      <c r="H10" s="421"/>
      <c r="I10" s="421"/>
      <c r="J10" s="421"/>
      <c r="K10" s="421"/>
    </row>
    <row r="11" spans="1:12" ht="14.1" customHeight="1">
      <c r="A11" s="422"/>
      <c r="B11" s="422"/>
      <c r="C11" s="422"/>
      <c r="D11" s="422"/>
      <c r="E11" s="422"/>
      <c r="F11" s="422"/>
      <c r="G11" s="422"/>
      <c r="H11" s="422"/>
      <c r="I11" s="422"/>
      <c r="J11" s="422"/>
      <c r="K11" s="422"/>
    </row>
    <row r="12" spans="1:12" ht="14.1" customHeight="1">
      <c r="A12" s="236"/>
      <c r="B12" s="423"/>
      <c r="C12" s="423"/>
      <c r="D12" s="423"/>
      <c r="E12" s="423"/>
      <c r="F12" s="423"/>
      <c r="G12" s="423"/>
      <c r="H12" s="423"/>
      <c r="I12" s="423"/>
      <c r="J12" s="423"/>
      <c r="K12" s="423"/>
    </row>
    <row r="13" spans="1:12" s="241" customFormat="1" ht="28.35" customHeight="1">
      <c r="A13" s="238" t="s">
        <v>170</v>
      </c>
      <c r="B13" s="239" t="s">
        <v>147</v>
      </c>
      <c r="C13" s="239" t="s">
        <v>380</v>
      </c>
      <c r="D13" s="410" t="s">
        <v>381</v>
      </c>
      <c r="E13" s="411"/>
      <c r="F13" s="411"/>
      <c r="G13" s="411"/>
      <c r="H13" s="411"/>
      <c r="I13" s="411"/>
      <c r="J13" s="412"/>
      <c r="K13" s="239" t="s">
        <v>382</v>
      </c>
      <c r="L13" s="240"/>
    </row>
    <row r="14" spans="1:12" ht="28.35" customHeight="1">
      <c r="A14" s="236"/>
      <c r="B14" s="242"/>
      <c r="C14" s="243"/>
      <c r="D14" s="404"/>
      <c r="E14" s="405"/>
      <c r="F14" s="405"/>
      <c r="G14" s="405"/>
      <c r="H14" s="405"/>
      <c r="I14" s="405"/>
      <c r="J14" s="406"/>
      <c r="K14" s="243"/>
      <c r="L14" s="244"/>
    </row>
    <row r="15" spans="1:12" ht="28.35" customHeight="1">
      <c r="A15" s="236"/>
      <c r="B15" s="245"/>
      <c r="C15" s="246"/>
      <c r="D15" s="393"/>
      <c r="E15" s="394"/>
      <c r="F15" s="394"/>
      <c r="G15" s="394"/>
      <c r="H15" s="394"/>
      <c r="I15" s="394"/>
      <c r="J15" s="395"/>
      <c r="K15" s="243"/>
    </row>
    <row r="16" spans="1:12" ht="28.35" customHeight="1">
      <c r="A16" s="236"/>
      <c r="B16" s="242"/>
      <c r="C16" s="243"/>
      <c r="D16" s="393"/>
      <c r="E16" s="394"/>
      <c r="F16" s="394"/>
      <c r="G16" s="394"/>
      <c r="H16" s="394"/>
      <c r="I16" s="394"/>
      <c r="J16" s="395"/>
      <c r="K16" s="246"/>
    </row>
    <row r="17" spans="1:11" ht="28.35" customHeight="1">
      <c r="A17" s="236"/>
      <c r="B17" s="247"/>
      <c r="C17" s="248"/>
      <c r="D17" s="393"/>
      <c r="E17" s="394"/>
      <c r="F17" s="394"/>
      <c r="G17" s="394"/>
      <c r="H17" s="394"/>
      <c r="I17" s="394"/>
      <c r="J17" s="395"/>
      <c r="K17" s="246"/>
    </row>
    <row r="18" spans="1:11" ht="28.35" customHeight="1">
      <c r="A18" s="236"/>
      <c r="B18" s="242"/>
      <c r="C18" s="246"/>
      <c r="D18" s="393"/>
      <c r="E18" s="394"/>
      <c r="F18" s="394"/>
      <c r="G18" s="394"/>
      <c r="H18" s="394"/>
      <c r="I18" s="394"/>
      <c r="J18" s="395"/>
      <c r="K18" s="246"/>
    </row>
    <row r="19" spans="1:11" ht="28.35" customHeight="1">
      <c r="A19" s="236"/>
      <c r="B19" s="247"/>
      <c r="C19" s="246"/>
      <c r="D19" s="393"/>
      <c r="E19" s="394"/>
      <c r="F19" s="394"/>
      <c r="G19" s="394"/>
      <c r="H19" s="394"/>
      <c r="I19" s="394"/>
      <c r="J19" s="395"/>
      <c r="K19" s="243"/>
    </row>
    <row r="20" spans="1:11" ht="28.35" customHeight="1">
      <c r="A20" s="236"/>
      <c r="B20" s="247"/>
      <c r="C20" s="246"/>
      <c r="D20" s="405"/>
      <c r="E20" s="405"/>
      <c r="F20" s="405"/>
      <c r="G20" s="405"/>
      <c r="H20" s="405"/>
      <c r="I20" s="405"/>
      <c r="J20" s="406"/>
      <c r="K20" s="246"/>
    </row>
    <row r="21" spans="1:11" ht="28.35" customHeight="1">
      <c r="A21" s="236"/>
      <c r="B21" s="247"/>
      <c r="C21" s="246"/>
      <c r="D21" s="393"/>
      <c r="E21" s="394"/>
      <c r="F21" s="394"/>
      <c r="G21" s="394"/>
      <c r="H21" s="394"/>
      <c r="I21" s="394"/>
      <c r="J21" s="395"/>
      <c r="K21" s="246"/>
    </row>
    <row r="22" spans="1:11" ht="28.35" customHeight="1">
      <c r="A22" s="236"/>
      <c r="B22" s="247"/>
      <c r="C22" s="246"/>
      <c r="D22" s="393"/>
      <c r="E22" s="394"/>
      <c r="F22" s="394"/>
      <c r="G22" s="394"/>
      <c r="H22" s="394"/>
      <c r="I22" s="394"/>
      <c r="J22" s="395"/>
      <c r="K22" s="243"/>
    </row>
    <row r="23" spans="1:11" ht="28.35" customHeight="1">
      <c r="A23" s="236"/>
      <c r="B23" s="247"/>
      <c r="C23" s="246"/>
      <c r="D23" s="393"/>
      <c r="E23" s="394"/>
      <c r="F23" s="394"/>
      <c r="G23" s="394"/>
      <c r="H23" s="394"/>
      <c r="I23" s="394"/>
      <c r="J23" s="395"/>
      <c r="K23" s="246"/>
    </row>
    <row r="24" spans="1:11" ht="28.35" customHeight="1">
      <c r="A24" s="236"/>
      <c r="B24" s="247"/>
      <c r="C24" s="246"/>
      <c r="D24" s="407"/>
      <c r="E24" s="408"/>
      <c r="F24" s="408"/>
      <c r="G24" s="408"/>
      <c r="H24" s="408"/>
      <c r="I24" s="408"/>
      <c r="J24" s="409"/>
      <c r="K24" s="246"/>
    </row>
    <row r="25" spans="1:11" ht="28.35" customHeight="1">
      <c r="A25" s="236"/>
      <c r="B25" s="249"/>
      <c r="C25" s="246"/>
      <c r="D25" s="394"/>
      <c r="E25" s="394"/>
      <c r="F25" s="394"/>
      <c r="G25" s="394"/>
      <c r="H25" s="394"/>
      <c r="I25" s="394"/>
      <c r="J25" s="395"/>
      <c r="K25" s="246"/>
    </row>
    <row r="26" spans="1:11" ht="28.35" customHeight="1">
      <c r="A26" s="236"/>
      <c r="B26" s="247"/>
      <c r="C26" s="243"/>
      <c r="D26" s="393"/>
      <c r="E26" s="394"/>
      <c r="F26" s="394"/>
      <c r="G26" s="394"/>
      <c r="H26" s="394"/>
      <c r="I26" s="394"/>
      <c r="J26" s="395"/>
      <c r="K26" s="246"/>
    </row>
    <row r="27" spans="1:11" ht="9" customHeight="1">
      <c r="A27" s="236"/>
      <c r="B27" s="250"/>
      <c r="C27" s="251"/>
      <c r="D27" s="252"/>
      <c r="E27" s="252"/>
      <c r="F27" s="252"/>
      <c r="G27" s="252"/>
      <c r="H27" s="252"/>
      <c r="I27" s="252"/>
      <c r="J27" s="252"/>
      <c r="K27" s="251"/>
    </row>
    <row r="28" spans="1:11" ht="20.25" customHeight="1">
      <c r="A28" s="236"/>
      <c r="C28" s="251"/>
      <c r="D28" s="252"/>
      <c r="E28" s="252"/>
      <c r="F28" s="252"/>
      <c r="G28" s="396" t="s">
        <v>383</v>
      </c>
      <c r="H28" s="396"/>
      <c r="I28" s="396"/>
      <c r="J28" s="397"/>
      <c r="K28" s="253">
        <f>SUM(K14:K26)</f>
        <v>0</v>
      </c>
    </row>
    <row r="29" spans="1:11" ht="4.5" customHeight="1">
      <c r="A29" s="236"/>
      <c r="B29" s="250"/>
      <c r="C29" s="251"/>
      <c r="D29" s="252"/>
      <c r="E29" s="252"/>
      <c r="F29" s="252"/>
      <c r="G29" s="252"/>
      <c r="H29" s="252"/>
      <c r="I29" s="252"/>
      <c r="J29" s="252"/>
      <c r="K29" s="251"/>
    </row>
    <row r="30" spans="1:11" ht="31.5" customHeight="1">
      <c r="A30" s="236"/>
      <c r="B30" s="250"/>
      <c r="C30" s="251"/>
      <c r="D30" s="252"/>
      <c r="E30" s="252"/>
      <c r="F30" s="398" t="s">
        <v>384</v>
      </c>
      <c r="G30" s="399"/>
      <c r="H30" s="399"/>
      <c r="I30" s="399"/>
      <c r="J30" s="400"/>
      <c r="K30" s="254">
        <f>K28*9.6</f>
        <v>0</v>
      </c>
    </row>
    <row r="31" spans="1:11" ht="28.35" customHeight="1">
      <c r="A31" s="236"/>
      <c r="B31" s="250"/>
      <c r="C31" s="251"/>
      <c r="D31" s="252"/>
      <c r="E31" s="252"/>
      <c r="F31" s="252"/>
      <c r="G31" s="252"/>
      <c r="H31" s="252"/>
      <c r="I31" s="252"/>
      <c r="J31" s="252"/>
      <c r="K31" s="252"/>
    </row>
    <row r="32" spans="1:11" ht="28.35" customHeight="1">
      <c r="A32" s="236"/>
      <c r="B32" s="250"/>
      <c r="C32" s="251"/>
      <c r="D32" s="252"/>
      <c r="E32" s="252"/>
      <c r="F32" s="252"/>
      <c r="G32" s="252"/>
      <c r="H32" s="252"/>
      <c r="I32" s="252"/>
      <c r="J32" s="252"/>
      <c r="K32" s="252"/>
    </row>
    <row r="33" spans="1:11" ht="28.35" customHeight="1">
      <c r="A33" s="236"/>
      <c r="B33" s="250"/>
      <c r="C33" s="251"/>
      <c r="D33" s="252"/>
      <c r="E33" s="252"/>
      <c r="F33" s="252"/>
      <c r="G33" s="252"/>
      <c r="H33" s="252"/>
      <c r="I33" s="252"/>
      <c r="J33" s="252"/>
      <c r="K33" s="252"/>
    </row>
    <row r="34" spans="1:11" ht="28.35" customHeight="1">
      <c r="A34" s="236"/>
      <c r="B34" s="250"/>
      <c r="C34" s="251"/>
      <c r="D34" s="252"/>
      <c r="E34" s="252"/>
      <c r="F34" s="252"/>
      <c r="G34" s="252"/>
      <c r="H34" s="252"/>
      <c r="I34" s="252"/>
      <c r="J34" s="252"/>
      <c r="K34" s="252"/>
    </row>
    <row r="35" spans="1:11" ht="9" customHeight="1">
      <c r="B35" s="255"/>
      <c r="C35" s="255"/>
      <c r="D35" s="401"/>
      <c r="E35" s="401"/>
      <c r="F35" s="401"/>
      <c r="G35" s="401"/>
      <c r="H35" s="401"/>
      <c r="I35" s="401"/>
      <c r="J35" s="255"/>
      <c r="K35" s="255"/>
    </row>
    <row r="36" spans="1:11" ht="9" customHeight="1">
      <c r="B36" s="402"/>
      <c r="C36" s="402"/>
      <c r="D36" s="402"/>
      <c r="E36" s="402"/>
      <c r="F36" s="402"/>
      <c r="G36" s="402"/>
      <c r="H36" s="402"/>
      <c r="I36" s="402"/>
      <c r="J36" s="402"/>
      <c r="K36" s="402"/>
    </row>
    <row r="37" spans="1:11" s="256" customFormat="1" ht="9" customHeight="1">
      <c r="B37" s="402"/>
      <c r="C37" s="402"/>
      <c r="D37" s="402"/>
      <c r="E37" s="402"/>
      <c r="F37" s="402"/>
      <c r="G37" s="402"/>
      <c r="H37" s="402"/>
      <c r="I37" s="402"/>
      <c r="J37" s="402"/>
      <c r="K37" s="402"/>
    </row>
    <row r="38" spans="1:11" ht="25.5" customHeight="1">
      <c r="B38" s="403"/>
      <c r="C38" s="403"/>
      <c r="D38" s="403"/>
      <c r="E38" s="403"/>
      <c r="F38" s="403"/>
      <c r="G38" s="403"/>
      <c r="H38" s="403"/>
      <c r="I38" s="403"/>
      <c r="J38" s="403"/>
      <c r="K38" s="403"/>
    </row>
    <row r="39" spans="1:11" ht="12" customHeight="1">
      <c r="B39" s="257" t="s">
        <v>385</v>
      </c>
      <c r="C39" s="257"/>
      <c r="D39" s="257" t="s">
        <v>386</v>
      </c>
      <c r="E39" s="257"/>
      <c r="F39" s="257"/>
      <c r="G39" s="257"/>
      <c r="H39" s="257"/>
      <c r="I39" s="257"/>
      <c r="J39" s="257"/>
      <c r="K39" s="257"/>
    </row>
  </sheetData>
  <mergeCells count="29">
    <mergeCell ref="D13:J13"/>
    <mergeCell ref="A1:K1"/>
    <mergeCell ref="A3:K3"/>
    <mergeCell ref="E5:F5"/>
    <mergeCell ref="G5:K5"/>
    <mergeCell ref="B6:K6"/>
    <mergeCell ref="B7:K7"/>
    <mergeCell ref="A8:K8"/>
    <mergeCell ref="B9:K9"/>
    <mergeCell ref="B10:K10"/>
    <mergeCell ref="A11:K11"/>
    <mergeCell ref="B12:K12"/>
    <mergeCell ref="D25:J25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6:J26"/>
    <mergeCell ref="G28:J28"/>
    <mergeCell ref="F30:J30"/>
    <mergeCell ref="D35:I35"/>
    <mergeCell ref="B36:K38"/>
  </mergeCells>
  <pageMargins left="0.98425196850393704" right="1.3779527559055118" top="1.2598425196850394" bottom="0.59055118110236227" header="0.31496062992125984" footer="0.31496062992125984"/>
  <pageSetup paperSize="9" scale="86" orientation="portrait" r:id="rId1"/>
  <headerFooter>
    <oddHeader>&amp;L&amp;"Arial,Standard"&amp;23&amp;K7F7F7F
Stundenzettel&amp;R&amp;G</oddHeader>
    <oddFooter>&amp;L&amp;"Arial,Standard"&amp;8&amp;K0096D7Bayerischer Jugendring  K.d.ö.R.&amp;K595959 _ Herzog-Heinrich-Straße 7 _ 80336 München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TN-Liste_JBM</vt:lpstr>
      <vt:lpstr>Antrag_JBM</vt:lpstr>
      <vt:lpstr>Themenschlüssel</vt:lpstr>
      <vt:lpstr>Auszahlungsbescheid_JBM</vt:lpstr>
      <vt:lpstr>Abrechnung - genaue Betraege</vt:lpstr>
      <vt:lpstr>Stundenzettel</vt:lpstr>
      <vt:lpstr>Kennzeichen</vt:lpstr>
      <vt:lpstr>Themenschwerpunkte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BJR</dc:creator>
  <cp:lastModifiedBy>Anke Skowronek</cp:lastModifiedBy>
  <cp:lastPrinted>2019-06-14T10:05:49Z</cp:lastPrinted>
  <dcterms:created xsi:type="dcterms:W3CDTF">2009-01-16T09:25:25Z</dcterms:created>
  <dcterms:modified xsi:type="dcterms:W3CDTF">2020-04-16T13:48:56Z</dcterms:modified>
</cp:coreProperties>
</file>