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390" windowHeight="7005" tabRatio="577" activeTab="0"/>
  </bookViews>
  <sheets>
    <sheet name="Meldender_Verein" sheetId="1" r:id="rId1"/>
    <sheet name="Teilnehmer_Mannschaft" sheetId="2" r:id="rId2"/>
    <sheet name="Kampfrichter" sheetId="3" r:id="rId3"/>
    <sheet name="Anhang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<sst xmlns="http://schemas.openxmlformats.org/spreadsheetml/2006/main" count="207" uniqueCount="166">
  <si>
    <t>Meldende Ortsgruppe:</t>
  </si>
  <si>
    <t>EDV-Nr. der Ortsgruppe:</t>
  </si>
  <si>
    <t>Bezirk:</t>
  </si>
  <si>
    <t>Nördliches Ostwestfalen</t>
  </si>
  <si>
    <t>Landesverband:</t>
  </si>
  <si>
    <t>Westfalen</t>
  </si>
  <si>
    <t>(Kurzzeichen max.3 Stellen- Änderungen
durch die Wettkampfleitung vorbehalten)</t>
  </si>
  <si>
    <t>Vorschlag Kurzzeichen der OG:</t>
  </si>
  <si>
    <t>Name:</t>
  </si>
  <si>
    <t>Vorname:</t>
  </si>
  <si>
    <t>Straße:</t>
  </si>
  <si>
    <t>PLZ:</t>
  </si>
  <si>
    <t>Ort:</t>
  </si>
  <si>
    <t>Telefon:</t>
  </si>
  <si>
    <t>E-Mail:</t>
  </si>
  <si>
    <t>Bitte nur die gelben Felder ausfüllen !</t>
  </si>
  <si>
    <t>Bemerkung</t>
  </si>
  <si>
    <t>Ortsgruppe:</t>
  </si>
  <si>
    <t>EDV-Nummer:</t>
  </si>
  <si>
    <t>* Punkte aus den Vorjahresbezirksmeisterschaften,</t>
  </si>
  <si>
    <t xml:space="preserve">  oder Vereinsmeisterschaften, die nach den gleichen Richtlinien</t>
  </si>
  <si>
    <t xml:space="preserve">  wie die Bezirksmeisterschaften durchgeführt wurden.</t>
  </si>
  <si>
    <t xml:space="preserve">  Die Angabe der Punkte ist optional !</t>
  </si>
  <si>
    <t>Nachname</t>
  </si>
  <si>
    <t>Vorname</t>
  </si>
  <si>
    <t>OG-EDV-Nr.</t>
  </si>
  <si>
    <t>Punkte*</t>
  </si>
  <si>
    <t>Mustermann</t>
  </si>
  <si>
    <t/>
  </si>
  <si>
    <t>allgemeine Bemerkungen:</t>
  </si>
  <si>
    <t>Kampfr.Nr.</t>
  </si>
  <si>
    <t>Kampfr.Stufe</t>
  </si>
  <si>
    <t>Kampfrichter Mannschaftsmeisterschaften</t>
  </si>
  <si>
    <t>Ortsgruppe</t>
  </si>
  <si>
    <t>NOW</t>
  </si>
  <si>
    <t>Bünde</t>
  </si>
  <si>
    <t>BÜ</t>
  </si>
  <si>
    <t>Espelkamp</t>
  </si>
  <si>
    <t>EK</t>
  </si>
  <si>
    <t>Herford</t>
  </si>
  <si>
    <t>HF</t>
  </si>
  <si>
    <t>Löhne</t>
  </si>
  <si>
    <t>LÖ</t>
  </si>
  <si>
    <t>Minden</t>
  </si>
  <si>
    <t>MI</t>
  </si>
  <si>
    <t>Bad Oeynhausen</t>
  </si>
  <si>
    <t>BO</t>
  </si>
  <si>
    <t>Preußisch Oldendorf</t>
  </si>
  <si>
    <t>PO</t>
  </si>
  <si>
    <t>Rahden</t>
  </si>
  <si>
    <t>RA</t>
  </si>
  <si>
    <t>Porta Westfalica</t>
  </si>
  <si>
    <t>PW</t>
  </si>
  <si>
    <t>Vlotho</t>
  </si>
  <si>
    <t>VL</t>
  </si>
  <si>
    <t>Gehlenbeck</t>
  </si>
  <si>
    <t>GE</t>
  </si>
  <si>
    <t>Enger/Spenge</t>
  </si>
  <si>
    <t>ES</t>
  </si>
  <si>
    <t>Kirchlengern</t>
  </si>
  <si>
    <t>KI</t>
  </si>
  <si>
    <t>EDV-Nr</t>
  </si>
  <si>
    <t>Kurzform</t>
  </si>
  <si>
    <t>Bezirk Nördliches Ostwestfalen</t>
  </si>
  <si>
    <t xml:space="preserve">EDV- Nummern der Ortsgruppen </t>
  </si>
  <si>
    <t>und die bisher verwendeten Kurzformen</t>
  </si>
  <si>
    <t>(EDV Nr. siehe Register "Anhang")</t>
  </si>
  <si>
    <t>(E-Mail bitte unbedingt angeben)</t>
  </si>
  <si>
    <t>usw.</t>
  </si>
  <si>
    <t>Mustermeldung</t>
  </si>
  <si>
    <t>Wunschposition / Bemerkung</t>
  </si>
  <si>
    <t>Bitte unbedingt die Kampfrichterstufe angeben</t>
  </si>
  <si>
    <t>Ggf. Wunschpositionen als Kampfrichter bitte im Feld "Bemerkung" eintragen.</t>
  </si>
  <si>
    <t>Bei der Kampfrichternummer nur die Registriernummer der höchsten Kampfrichterstufe angeben</t>
  </si>
  <si>
    <t>Bei Rückfragen zur Meldung (Mannschaftsbetreuer)</t>
  </si>
  <si>
    <t>AK12</t>
  </si>
  <si>
    <t>AK</t>
  </si>
  <si>
    <t>(für den hier ausgeschriebenen Wettkampf)</t>
  </si>
  <si>
    <t>bis 9 Jahre</t>
  </si>
  <si>
    <t>bis 12 Jahre</t>
  </si>
  <si>
    <t>13 und 14 Jahre</t>
  </si>
  <si>
    <t>AK offen</t>
  </si>
  <si>
    <t>Tabelle ohne Lehrzeilen ausfüllen</t>
  </si>
  <si>
    <t>AK 9</t>
  </si>
  <si>
    <t>AK 12</t>
  </si>
  <si>
    <t>AK 13/14</t>
  </si>
  <si>
    <t>AK 15/16</t>
  </si>
  <si>
    <t>AK 17/18</t>
  </si>
  <si>
    <t>AK 25</t>
  </si>
  <si>
    <t>AK 30</t>
  </si>
  <si>
    <t>AK 35</t>
  </si>
  <si>
    <t>AK 40</t>
  </si>
  <si>
    <t>AK 45</t>
  </si>
  <si>
    <t>AK 50</t>
  </si>
  <si>
    <t>15 und 16 Jahre</t>
  </si>
  <si>
    <t>17 und 18 Jahre</t>
  </si>
  <si>
    <t>Zugelassene Altersklassen Einzel</t>
  </si>
  <si>
    <t>25 bis 29 Jahre</t>
  </si>
  <si>
    <t>30 bis 34 Jahre</t>
  </si>
  <si>
    <t>35 bis 39 Jahre</t>
  </si>
  <si>
    <t>40 bis 44 Jahre</t>
  </si>
  <si>
    <t>45 bis 49 Jhare</t>
  </si>
  <si>
    <t>50 bis 54 Jahre</t>
  </si>
  <si>
    <t>AK ü55</t>
  </si>
  <si>
    <t>ab 55 Jahre</t>
  </si>
  <si>
    <t>Ab AK 55 erfolgt die Festlegung der</t>
  </si>
  <si>
    <t>Altersklasse durch die Wettkampfleitung</t>
  </si>
  <si>
    <t>Ab 19 Jahre</t>
  </si>
  <si>
    <t>Zugelassene Altersklassen Mannschaft</t>
  </si>
  <si>
    <t>Senioren</t>
  </si>
  <si>
    <t>Ab 25 Jahre</t>
  </si>
  <si>
    <t>In der Altersklasse Senioren erfolgt die Altersklassenfestlegung</t>
  </si>
  <si>
    <t>durch die Wettkampfleitung. Teilnehmende Mannschaften</t>
  </si>
  <si>
    <t xml:space="preserve">müssen alle Mannschaftsmitglieder mit Jahrgang gesondert </t>
  </si>
  <si>
    <t>angeben.</t>
  </si>
  <si>
    <t>weiblich</t>
  </si>
  <si>
    <t>Geschlechtseinteilung</t>
  </si>
  <si>
    <t>(nur als Vorlage für die Meldung)</t>
  </si>
  <si>
    <t>männlich</t>
  </si>
  <si>
    <t>Bitte für jeden Tag (Einzelmeisterschaften, Mannschaftsmeisterschaften) separat aufführen !</t>
  </si>
  <si>
    <t>(z.B. F1, E1 oder auch "keine" für Kampfrichter ohne entsprechende Qualifikation)</t>
  </si>
  <si>
    <t>Gliederung</t>
  </si>
  <si>
    <t>Altersklasse</t>
  </si>
  <si>
    <t>Geschlecht</t>
  </si>
  <si>
    <t>Keine Änderungen am Layout der Tabelle vornehmen,</t>
  </si>
  <si>
    <t>da sonst eine korrekte Übernahme der Daten</t>
  </si>
  <si>
    <t>nicht gewährleistet werden kann.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</si>
  <si>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</si>
  <si>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</si>
  <si>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</si>
  <si>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</si>
  <si>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</si>
  <si>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</si>
  <si>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</si>
  <si>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</si>
  <si>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</si>
  <si>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</si>
  <si>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</si>
  <si>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</si>
  <si>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</si>
  <si>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</si>
  <si>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</si>
  <si>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</si>
  <si>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</si>
  <si>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</si>
  <si>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</si>
  <si>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</si>
  <si>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Mannschaftsmitglieder</t>
  </si>
  <si>
    <t>Otto</t>
  </si>
  <si>
    <t>Normalverbraucher</t>
  </si>
  <si>
    <t>Oskar</t>
  </si>
  <si>
    <t>Bitte nur die gelben und grünen Felder ausfüllen !</t>
  </si>
  <si>
    <t>Geschlecht bitte nur männlich oder weiblich eintragen !</t>
  </si>
  <si>
    <t>Bei Angabe von Mannschaftsmittgliedern bitte Nachnamen und</t>
  </si>
  <si>
    <t>Vornamen getrennt in die entsprechenden Felder eintragen.</t>
  </si>
  <si>
    <t>Bei Bedarf das entsprechende Feld überschreiben.</t>
  </si>
  <si>
    <t>aus dem Geschlecht für die Mannschaft übernommen.</t>
  </si>
  <si>
    <t>Das Geschlecht für die Mannschaftsmitglieder wird als VORSCHLAG</t>
  </si>
  <si>
    <t>Bezirk</t>
  </si>
  <si>
    <t>Wettkampfmittelbereitstellung</t>
  </si>
  <si>
    <t>Es ist eine Person für die Wettkampfmittelbereitstellung (Rödelteam) anzugeben.</t>
  </si>
  <si>
    <t>Bei genügend Personen in diesem Bereich kann diese auch in anderer Position (als Kampfrichter) eingesetzt werden.</t>
  </si>
  <si>
    <t>Bitte die Datei vor dem Versenden umbenennen</t>
  </si>
  <si>
    <t>Als Dateinamen den Ortsgruppennamen verwenden !</t>
  </si>
  <si>
    <t>Hallenbad Sennestadt
23.03.2019</t>
  </si>
  <si>
    <t>Bezirkssmeisterschaften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</si>
</sst>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dddd\,\ mmmm\ dd\,\ yyyy"/>
    <numFmt numFmtId="182" formatCode="[$-407]dddd\,\ d\.\ mmmm\ yyyy"/>
  </numFmts>
  <fonts count="53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left" wrapText="1"/>
      <protection hidden="1"/>
    </xf>
    <xf numFmtId="0" fontId="1" fillId="0" borderId="13" xfId="0" applyFont="1" applyFill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left" wrapText="1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18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/>
      <protection locked="0"/>
    </xf>
    <xf numFmtId="0" fontId="1" fillId="0" borderId="0" xfId="51" applyFill="1" applyAlignment="1">
      <alignment horizontal="left"/>
      <protection/>
    </xf>
    <xf numFmtId="0" fontId="1" fillId="0" borderId="0" xfId="51">
      <alignment/>
      <protection/>
    </xf>
    <xf numFmtId="0" fontId="1" fillId="0" borderId="0" xfId="51" applyFont="1" applyFill="1" applyAlignment="1">
      <alignment horizontal="left"/>
      <protection/>
    </xf>
    <xf numFmtId="0" fontId="1" fillId="0" borderId="0" xfId="51" applyFont="1">
      <alignment/>
      <protection/>
    </xf>
    <xf numFmtId="0" fontId="3" fillId="0" borderId="0" xfId="51" applyFont="1">
      <alignment/>
      <protection/>
    </xf>
    <xf numFmtId="0" fontId="11" fillId="0" borderId="0" xfId="51" applyFont="1">
      <alignment/>
      <protection/>
    </xf>
    <xf numFmtId="0" fontId="4" fillId="0" borderId="0" xfId="51" applyFont="1">
      <alignment/>
      <protection/>
    </xf>
    <xf numFmtId="0" fontId="1" fillId="34" borderId="12" xfId="0" applyFont="1" applyFill="1" applyBorder="1" applyAlignment="1" applyProtection="1">
      <alignment horizontal="left" wrapText="1"/>
      <protection locked="0"/>
    </xf>
    <xf numFmtId="0" fontId="1" fillId="34" borderId="19" xfId="0" applyFont="1" applyFill="1" applyBorder="1" applyAlignment="1" applyProtection="1">
      <alignment horizontal="left" wrapText="1"/>
      <protection locked="0"/>
    </xf>
    <xf numFmtId="0" fontId="1" fillId="34" borderId="13" xfId="0" applyFont="1" applyFill="1" applyBorder="1" applyAlignment="1" applyProtection="1">
      <alignment horizontal="left" wrapText="1"/>
      <protection locked="0"/>
    </xf>
    <xf numFmtId="0" fontId="1" fillId="34" borderId="20" xfId="0" applyFont="1" applyFill="1" applyBorder="1" applyAlignment="1" applyProtection="1">
      <alignment horizontal="left" wrapText="1"/>
      <protection locked="0"/>
    </xf>
    <xf numFmtId="0" fontId="1" fillId="34" borderId="15" xfId="0" applyFont="1" applyFill="1" applyBorder="1" applyAlignment="1" applyProtection="1">
      <alignment horizontal="left" wrapText="1"/>
      <protection locked="0"/>
    </xf>
    <xf numFmtId="0" fontId="3" fillId="34" borderId="21" xfId="0" applyFont="1" applyFill="1" applyBorder="1" applyAlignment="1" applyProtection="1">
      <alignment horizontal="left" wrapText="1"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3" fillId="0" borderId="3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14" fillId="0" borderId="0" xfId="51" applyFont="1">
      <alignment/>
      <protection/>
    </xf>
    <xf numFmtId="0" fontId="15" fillId="0" borderId="0" xfId="0" applyFont="1" applyAlignment="1">
      <alignment/>
    </xf>
    <xf numFmtId="0" fontId="3" fillId="35" borderId="31" xfId="0" applyFont="1" applyFill="1" applyBorder="1" applyAlignment="1" applyProtection="1">
      <alignment horizontal="center" wrapText="1"/>
      <protection locked="0"/>
    </xf>
    <xf numFmtId="0" fontId="3" fillId="35" borderId="32" xfId="0" applyFont="1" applyFill="1" applyBorder="1" applyAlignment="1" applyProtection="1">
      <alignment horizontal="center" wrapText="1"/>
      <protection locked="0"/>
    </xf>
    <xf numFmtId="0" fontId="3" fillId="35" borderId="12" xfId="0" applyFont="1" applyFill="1" applyBorder="1" applyAlignment="1" applyProtection="1">
      <alignment horizontal="left"/>
      <protection locked="0"/>
    </xf>
    <xf numFmtId="0" fontId="3" fillId="35" borderId="33" xfId="0" applyFont="1" applyFill="1" applyBorder="1" applyAlignment="1" applyProtection="1">
      <alignment horizontal="center" wrapText="1"/>
      <protection locked="0"/>
    </xf>
    <xf numFmtId="0" fontId="3" fillId="35" borderId="15" xfId="0" applyFont="1" applyFill="1" applyBorder="1" applyAlignment="1" applyProtection="1">
      <alignment horizontal="left"/>
      <protection locked="0"/>
    </xf>
    <xf numFmtId="0" fontId="3" fillId="35" borderId="34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36" borderId="35" xfId="0" applyFont="1" applyFill="1" applyBorder="1" applyAlignment="1" applyProtection="1">
      <alignment horizontal="center"/>
      <protection locked="0"/>
    </xf>
    <xf numFmtId="0" fontId="3" fillId="36" borderId="36" xfId="0" applyFont="1" applyFill="1" applyBorder="1" applyAlignment="1" applyProtection="1">
      <alignment horizontal="center"/>
      <protection locked="0"/>
    </xf>
    <xf numFmtId="0" fontId="1" fillId="37" borderId="12" xfId="0" applyFont="1" applyFill="1" applyBorder="1" applyAlignment="1" applyProtection="1">
      <alignment horizontal="center"/>
      <protection locked="0"/>
    </xf>
    <xf numFmtId="0" fontId="1" fillId="37" borderId="15" xfId="0" applyFont="1" applyFill="1" applyBorder="1" applyAlignment="1" applyProtection="1">
      <alignment horizontal="center"/>
      <protection locked="0"/>
    </xf>
    <xf numFmtId="0" fontId="3" fillId="36" borderId="37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left"/>
      <protection locked="0"/>
    </xf>
    <xf numFmtId="0" fontId="1" fillId="37" borderId="31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" fillId="35" borderId="31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/>
      <protection locked="0"/>
    </xf>
    <xf numFmtId="0" fontId="3" fillId="36" borderId="31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38" borderId="31" xfId="0" applyFont="1" applyFill="1" applyBorder="1" applyAlignment="1" applyProtection="1">
      <alignment/>
      <protection locked="0"/>
    </xf>
    <xf numFmtId="0" fontId="3" fillId="38" borderId="43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38" borderId="12" xfId="0" applyFont="1" applyFill="1" applyBorder="1" applyAlignment="1" applyProtection="1">
      <alignment/>
      <protection locked="0"/>
    </xf>
    <xf numFmtId="0" fontId="3" fillId="38" borderId="21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8" borderId="15" xfId="0" applyFont="1" applyFill="1" applyBorder="1" applyAlignment="1" applyProtection="1">
      <alignment/>
      <protection locked="0"/>
    </xf>
    <xf numFmtId="0" fontId="3" fillId="38" borderId="23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left"/>
      <protection/>
    </xf>
    <xf numFmtId="0" fontId="1" fillId="0" borderId="46" xfId="0" applyFont="1" applyFill="1" applyBorder="1" applyAlignment="1" applyProtection="1">
      <alignment horizontal="left"/>
      <protection/>
    </xf>
    <xf numFmtId="0" fontId="0" fillId="0" borderId="47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34" borderId="48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Verein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11.00390625" style="2" customWidth="1"/>
    <col min="2" max="2" width="13.140625" style="2" customWidth="1"/>
    <col min="3" max="3" width="37.421875" style="2" customWidth="1"/>
    <col min="4" max="4" width="8.8515625" style="2" customWidth="1"/>
    <col min="5" max="5" width="20.7109375" style="2" customWidth="1"/>
    <col min="6" max="6" width="13.8515625" style="2" customWidth="1"/>
    <col min="7" max="16384" width="11.57421875" style="2" customWidth="1"/>
  </cols>
  <sheetData>
    <row r="1" spans="1:5" ht="30">
      <c r="A1" s="1" t="s">
        <v>165</v>
      </c>
      <c r="E1" s="11" t="s">
        <v>164</v>
      </c>
    </row>
    <row r="4" spans="1:5" ht="18" customHeight="1">
      <c r="A4" s="2" t="s">
        <v>0</v>
      </c>
      <c r="C4" s="48"/>
      <c r="E4" s="2">
        <f>IF(C4=0,1,IF(C5=0,1,IF(C6=0,1,IF(C7=0,1,""))))</f>
        <v>1</v>
      </c>
    </row>
    <row r="5" spans="1:4" ht="18">
      <c r="A5" s="2" t="s">
        <v>1</v>
      </c>
      <c r="C5" s="4"/>
      <c r="D5" s="13" t="s">
        <v>66</v>
      </c>
    </row>
    <row r="6" spans="1:3" ht="18" customHeight="1">
      <c r="A6" s="2" t="s">
        <v>2</v>
      </c>
      <c r="C6" s="3" t="s">
        <v>3</v>
      </c>
    </row>
    <row r="7" spans="1:5" ht="18" customHeight="1">
      <c r="A7" s="2" t="s">
        <v>4</v>
      </c>
      <c r="C7" s="3" t="s">
        <v>5</v>
      </c>
      <c r="D7" s="120" t="s">
        <v>6</v>
      </c>
      <c r="E7" s="120"/>
    </row>
    <row r="8" spans="1:5" ht="18" customHeight="1">
      <c r="A8" s="13" t="s">
        <v>7</v>
      </c>
      <c r="C8" s="3"/>
      <c r="D8" s="120"/>
      <c r="E8" s="120"/>
    </row>
    <row r="10" ht="18">
      <c r="A10" s="51" t="str">
        <f>IF(E4=1,"Bitte alle Angaben zur meldenden Gliederung eintragen !","")</f>
        <v>Bitte alle Angaben zur meldenden Gliederung eintragen !</v>
      </c>
    </row>
    <row r="12" ht="12.75">
      <c r="A12" s="2" t="s">
        <v>74</v>
      </c>
    </row>
    <row r="13" spans="1:5" ht="12.75">
      <c r="A13" s="2" t="s">
        <v>8</v>
      </c>
      <c r="B13" s="24"/>
      <c r="C13" s="24"/>
      <c r="E13" s="2">
        <f>IF(B13=0,1,IF(B14=0,1,IF(B15=0,1,IF(B16=0,1,IF(B17=0,1,IF(B18=0,1,IF(B19=0,1,"")))))))</f>
        <v>1</v>
      </c>
    </row>
    <row r="14" spans="1:3" ht="12.75">
      <c r="A14" s="2" t="s">
        <v>9</v>
      </c>
      <c r="B14" s="24"/>
      <c r="C14" s="24"/>
    </row>
    <row r="15" spans="1:3" ht="12.75">
      <c r="A15" s="2" t="s">
        <v>10</v>
      </c>
      <c r="B15" s="12"/>
      <c r="C15" s="12"/>
    </row>
    <row r="16" spans="1:3" ht="12.75">
      <c r="A16" s="2" t="s">
        <v>11</v>
      </c>
      <c r="B16" s="12"/>
      <c r="C16" s="12"/>
    </row>
    <row r="17" spans="1:3" ht="12.75">
      <c r="A17" s="2" t="s">
        <v>12</v>
      </c>
      <c r="B17" s="24"/>
      <c r="C17" s="24"/>
    </row>
    <row r="18" spans="1:3" ht="12.75">
      <c r="A18" s="2" t="s">
        <v>13</v>
      </c>
      <c r="B18" s="24"/>
      <c r="C18" s="24"/>
    </row>
    <row r="19" spans="1:4" ht="12.75">
      <c r="A19" s="2" t="s">
        <v>14</v>
      </c>
      <c r="B19" s="24"/>
      <c r="C19" s="24"/>
      <c r="D19" s="2" t="s">
        <v>67</v>
      </c>
    </row>
    <row r="21" ht="18">
      <c r="A21" s="51" t="str">
        <f>IF(E13=1,"Bitte alle Angaben zum Mannschaftsbetreuer eintragen !","")</f>
        <v>Bitte alle Angaben zum Mannschaftsbetreuer eintragen !</v>
      </c>
    </row>
    <row r="24" ht="12.75">
      <c r="A24" s="15" t="s">
        <v>15</v>
      </c>
    </row>
    <row r="32" ht="18">
      <c r="A32" s="118" t="s">
        <v>162</v>
      </c>
    </row>
    <row r="33" ht="18">
      <c r="A33" s="118" t="s">
        <v>163</v>
      </c>
    </row>
  </sheetData>
  <sheetProtection password="C58F" sheet="1"/>
  <mergeCells count="1">
    <mergeCell ref="D7:E8"/>
  </mergeCells>
  <printOptions/>
  <pageMargins left="0.7874015748031497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3.7109375" style="72" customWidth="1"/>
    <col min="2" max="2" width="18.7109375" style="72" customWidth="1"/>
    <col min="3" max="4" width="14.7109375" style="72" customWidth="1"/>
    <col min="5" max="5" width="9.7109375" style="72" customWidth="1"/>
    <col min="6" max="6" width="10.7109375" style="72" customWidth="1"/>
    <col min="7" max="8" width="14.7109375" style="72" customWidth="1"/>
    <col min="9" max="10" width="10.7109375" style="72" customWidth="1"/>
    <col min="11" max="12" width="14.7109375" style="72" customWidth="1"/>
    <col min="13" max="13" width="9.7109375" style="72" customWidth="1"/>
    <col min="14" max="14" width="10.7109375" style="72" customWidth="1"/>
    <col min="15" max="16" width="14.7109375" style="72" customWidth="1"/>
    <col min="17" max="17" width="9.7109375" style="72" customWidth="1"/>
    <col min="18" max="18" width="10.7109375" style="72" customWidth="1"/>
    <col min="19" max="20" width="14.7109375" style="72" customWidth="1"/>
    <col min="21" max="21" width="9.7109375" style="72" customWidth="1"/>
    <col min="22" max="22" width="10.7109375" style="72" customWidth="1"/>
    <col min="23" max="23" width="14.7109375" style="72" customWidth="1"/>
    <col min="24" max="24" width="21.28125" style="72" bestFit="1" customWidth="1"/>
    <col min="25" max="27" width="11.57421875" style="72" customWidth="1"/>
    <col min="28" max="28" width="24.7109375" style="72" customWidth="1"/>
    <col min="29" max="16384" width="11.57421875" style="72" customWidth="1"/>
  </cols>
  <sheetData>
    <row r="1" spans="1:8" s="63" customFormat="1" ht="23.25">
      <c r="A1" s="62" t="str">
        <f>Meldender_Verein!A1</f>
        <v>Bezirkssmeisterschaften 2019</v>
      </c>
      <c r="H1" s="64" t="str">
        <f>Meldender_Verein!E1</f>
        <v>Hallenbad Sennestadt
23.03.2019</v>
      </c>
    </row>
    <row r="2" spans="1:8" s="63" customFormat="1" ht="12.75">
      <c r="A2" s="65" t="str">
        <f>IF(Meldender_Verein!C4=0,"Reiterkarte Meldender Verein - Ortsgruppe eintragen !","")</f>
        <v>Reiterkarte Meldender Verein - Ortsgruppe eintragen !</v>
      </c>
      <c r="F2" s="66"/>
      <c r="G2" s="67"/>
      <c r="H2" s="67"/>
    </row>
    <row r="3" spans="1:6" s="63" customFormat="1" ht="12.75">
      <c r="A3" s="65" t="str">
        <f>IF(Meldender_Verein!C5=0,"Reiterkarte Meldender Verein - EDV-Nr. eintragen !","")</f>
        <v>Reiterkarte Meldender Verein - EDV-Nr. eintragen !</v>
      </c>
      <c r="F3" s="68"/>
    </row>
    <row r="4" spans="1:6" s="63" customFormat="1" ht="12.75">
      <c r="A4" s="65">
        <f>IF(Meldender_Verein!C6=0,"Reiterkarte Meldender Verein - EDV-Nr. eintragen !","")</f>
      </c>
      <c r="F4" s="68"/>
    </row>
    <row r="5" spans="1:8" s="63" customFormat="1" ht="12.75">
      <c r="A5" s="63" t="s">
        <v>17</v>
      </c>
      <c r="C5" s="2">
        <f>IF(Meldender_Verein!C4="","",Meldender_Verein!C4)</f>
      </c>
      <c r="F5" s="68"/>
      <c r="H5" s="69" t="s">
        <v>82</v>
      </c>
    </row>
    <row r="6" spans="1:6" s="63" customFormat="1" ht="12.75">
      <c r="A6" s="63" t="s">
        <v>18</v>
      </c>
      <c r="C6" s="2">
        <f>IF(Meldender_Verein!C5="","",Meldender_Verein!C5)</f>
      </c>
      <c r="F6" s="68"/>
    </row>
    <row r="7" spans="1:6" s="63" customFormat="1" ht="12.75">
      <c r="A7" s="63" t="s">
        <v>2</v>
      </c>
      <c r="C7" s="2" t="str">
        <f>IF(Meldender_Verein!C6="","",Meldender_Verein!C6)</f>
        <v>Nördliches Ostwestfalen</v>
      </c>
      <c r="F7" s="68"/>
    </row>
    <row r="8" spans="1:15" s="63" customFormat="1" ht="12.75">
      <c r="A8" s="63" t="s">
        <v>4</v>
      </c>
      <c r="C8" s="2" t="str">
        <f>IF(Meldender_Verein!C7="","",Meldender_Verein!C7)</f>
        <v>Westfalen</v>
      </c>
      <c r="F8" s="68"/>
      <c r="H8" s="69" t="s">
        <v>152</v>
      </c>
      <c r="O8" s="70" t="s">
        <v>19</v>
      </c>
    </row>
    <row r="9" spans="6:15" s="63" customFormat="1" ht="12.75">
      <c r="F9" s="68"/>
      <c r="G9" s="71"/>
      <c r="H9" s="69" t="s">
        <v>153</v>
      </c>
      <c r="O9" s="70" t="s">
        <v>20</v>
      </c>
    </row>
    <row r="10" spans="1:15" s="63" customFormat="1" ht="12.75">
      <c r="A10" s="69" t="s">
        <v>151</v>
      </c>
      <c r="F10" s="68"/>
      <c r="H10" s="69" t="s">
        <v>154</v>
      </c>
      <c r="O10" s="70" t="s">
        <v>21</v>
      </c>
    </row>
    <row r="11" spans="1:15" s="63" customFormat="1" ht="12.75">
      <c r="A11" s="69" t="s">
        <v>124</v>
      </c>
      <c r="E11" s="68"/>
      <c r="H11" s="69" t="s">
        <v>157</v>
      </c>
      <c r="O11" s="70" t="s">
        <v>22</v>
      </c>
    </row>
    <row r="12" spans="1:8" s="63" customFormat="1" ht="12.75">
      <c r="A12" s="69" t="s">
        <v>125</v>
      </c>
      <c r="E12" s="68"/>
      <c r="H12" s="69" t="s">
        <v>156</v>
      </c>
    </row>
    <row r="13" spans="1:8" ht="12.75">
      <c r="A13" s="69" t="s">
        <v>126</v>
      </c>
      <c r="H13" s="69" t="s">
        <v>155</v>
      </c>
    </row>
    <row r="14" ht="13.5" thickBot="1"/>
    <row r="15" spans="1:28" ht="12.75" customHeight="1">
      <c r="A15" s="117"/>
      <c r="B15" s="112" t="s">
        <v>33</v>
      </c>
      <c r="C15" s="121" t="s">
        <v>147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/>
      <c r="W15" s="94" t="s">
        <v>121</v>
      </c>
      <c r="X15" s="94" t="s">
        <v>158</v>
      </c>
      <c r="Y15" s="94" t="s">
        <v>122</v>
      </c>
      <c r="Z15" s="94" t="s">
        <v>123</v>
      </c>
      <c r="AA15" s="94" t="s">
        <v>26</v>
      </c>
      <c r="AB15" s="95" t="s">
        <v>16</v>
      </c>
    </row>
    <row r="16" spans="1:28" ht="12.75">
      <c r="A16" s="117"/>
      <c r="B16" s="113"/>
      <c r="C16" s="97" t="s">
        <v>127</v>
      </c>
      <c r="D16" s="97" t="s">
        <v>128</v>
      </c>
      <c r="E16" s="98" t="s">
        <v>129</v>
      </c>
      <c r="F16" s="98" t="s">
        <v>130</v>
      </c>
      <c r="G16" s="97" t="s">
        <v>131</v>
      </c>
      <c r="H16" s="97" t="s">
        <v>132</v>
      </c>
      <c r="I16" s="98" t="s">
        <v>133</v>
      </c>
      <c r="J16" s="98" t="s">
        <v>134</v>
      </c>
      <c r="K16" s="97" t="s">
        <v>135</v>
      </c>
      <c r="L16" s="97" t="s">
        <v>136</v>
      </c>
      <c r="M16" s="98" t="s">
        <v>137</v>
      </c>
      <c r="N16" s="98" t="s">
        <v>138</v>
      </c>
      <c r="O16" s="97" t="s">
        <v>139</v>
      </c>
      <c r="P16" s="97" t="s">
        <v>140</v>
      </c>
      <c r="Q16" s="97" t="s">
        <v>141</v>
      </c>
      <c r="R16" s="97" t="s">
        <v>142</v>
      </c>
      <c r="S16" s="97" t="s">
        <v>143</v>
      </c>
      <c r="T16" s="97" t="s">
        <v>144</v>
      </c>
      <c r="U16" s="97" t="s">
        <v>145</v>
      </c>
      <c r="V16" s="97" t="s">
        <v>146</v>
      </c>
      <c r="W16" s="96"/>
      <c r="X16" s="96"/>
      <c r="Y16" s="96"/>
      <c r="Z16" s="96"/>
      <c r="AA16" s="96"/>
      <c r="AB16" s="99"/>
    </row>
    <row r="17" spans="1:28" ht="12.75" customHeight="1">
      <c r="A17" s="117"/>
      <c r="B17" s="81"/>
      <c r="C17" s="81"/>
      <c r="D17" s="82"/>
      <c r="E17" s="82"/>
      <c r="F17" s="82" t="s">
        <v>28</v>
      </c>
      <c r="G17" s="82" t="s">
        <v>28</v>
      </c>
      <c r="H17" s="82" t="s">
        <v>28</v>
      </c>
      <c r="I17" s="82" t="s">
        <v>28</v>
      </c>
      <c r="J17" s="82" t="s">
        <v>28</v>
      </c>
      <c r="K17" s="82" t="s">
        <v>28</v>
      </c>
      <c r="L17" s="82" t="s">
        <v>28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</row>
    <row r="18" spans="1:28" ht="12.75" customHeight="1">
      <c r="A18" s="117"/>
      <c r="B18" s="114">
        <f>Meldender_Verein!$C$4</f>
        <v>0</v>
      </c>
      <c r="C18" s="88" t="s">
        <v>27</v>
      </c>
      <c r="D18" s="88" t="s">
        <v>148</v>
      </c>
      <c r="E18" s="78">
        <v>2017</v>
      </c>
      <c r="F18" s="57" t="str">
        <f>IF($Z18=0,"",$Z18)</f>
        <v>männlich</v>
      </c>
      <c r="G18" s="79" t="s">
        <v>149</v>
      </c>
      <c r="H18" s="79" t="s">
        <v>150</v>
      </c>
      <c r="I18" s="85">
        <v>2017</v>
      </c>
      <c r="J18" s="56" t="str">
        <f>IF($Z18=0,"",$Z18)</f>
        <v>männlich</v>
      </c>
      <c r="K18" s="79" t="s">
        <v>68</v>
      </c>
      <c r="L18" s="79" t="s">
        <v>68</v>
      </c>
      <c r="M18" s="89">
        <v>2017</v>
      </c>
      <c r="N18" s="56" t="str">
        <f>IF($Z18=0,"",$Z18)</f>
        <v>männlich</v>
      </c>
      <c r="O18" s="88"/>
      <c r="P18" s="88"/>
      <c r="Q18" s="89"/>
      <c r="R18" s="56" t="str">
        <f>IF($Z18=0,"",$Z18)</f>
        <v>männlich</v>
      </c>
      <c r="S18" s="88"/>
      <c r="T18" s="88"/>
      <c r="U18" s="89"/>
      <c r="V18" s="57" t="str">
        <f>IF($Z18=0,"",$Z18)</f>
        <v>männlich</v>
      </c>
      <c r="W18" s="100">
        <f>$B$18</f>
        <v>0</v>
      </c>
      <c r="X18" s="101" t="str">
        <f>Meldender_Verein!C6</f>
        <v>Nördliches Ostwestfalen</v>
      </c>
      <c r="Y18" s="80" t="s">
        <v>75</v>
      </c>
      <c r="Z18" s="80" t="s">
        <v>118</v>
      </c>
      <c r="AA18" s="102"/>
      <c r="AB18" s="103" t="s">
        <v>69</v>
      </c>
    </row>
    <row r="19" spans="1:28" ht="12.75" customHeight="1">
      <c r="A19" s="117"/>
      <c r="B19" s="115">
        <f>Meldender_Verein!$C$4</f>
        <v>0</v>
      </c>
      <c r="C19" s="90"/>
      <c r="D19" s="90"/>
      <c r="E19" s="74"/>
      <c r="F19" s="57">
        <f aca="true" t="shared" si="0" ref="F19:F41">IF($Z19=0,"",$Z19)</f>
      </c>
      <c r="G19" s="58"/>
      <c r="H19" s="58"/>
      <c r="I19" s="86"/>
      <c r="J19" s="56">
        <f aca="true" t="shared" si="1" ref="J19:J41">IF($Z19=0,"",$Z19)</f>
      </c>
      <c r="K19" s="58"/>
      <c r="L19" s="58"/>
      <c r="M19" s="91"/>
      <c r="N19" s="56">
        <f aca="true" t="shared" si="2" ref="N19:N41">IF($Z19=0,"",$Z19)</f>
      </c>
      <c r="O19" s="90"/>
      <c r="P19" s="90"/>
      <c r="Q19" s="91"/>
      <c r="R19" s="56">
        <f aca="true" t="shared" si="3" ref="R19:R41">IF($Z19=0,"",$Z19)</f>
      </c>
      <c r="S19" s="90"/>
      <c r="T19" s="90"/>
      <c r="U19" s="91"/>
      <c r="V19" s="57">
        <f aca="true" t="shared" si="4" ref="V19:V41">IF(Z19=0,"",Z19)</f>
      </c>
      <c r="W19" s="104">
        <f aca="true" t="shared" si="5" ref="W19:W41">$B$18</f>
        <v>0</v>
      </c>
      <c r="X19" s="105" t="str">
        <f>Meldender_Verein!$C$6</f>
        <v>Nördliches Ostwestfalen</v>
      </c>
      <c r="Y19" s="76"/>
      <c r="Z19" s="76"/>
      <c r="AA19" s="106"/>
      <c r="AB19" s="107"/>
    </row>
    <row r="20" spans="1:28" ht="12.75" customHeight="1">
      <c r="A20" s="117"/>
      <c r="B20" s="115">
        <f>Meldender_Verein!$C$4</f>
        <v>0</v>
      </c>
      <c r="C20" s="90"/>
      <c r="D20" s="90"/>
      <c r="E20" s="74"/>
      <c r="F20" s="57">
        <f t="shared" si="0"/>
      </c>
      <c r="G20" s="58"/>
      <c r="H20" s="58"/>
      <c r="I20" s="86"/>
      <c r="J20" s="56">
        <f t="shared" si="1"/>
      </c>
      <c r="K20" s="58"/>
      <c r="L20" s="58"/>
      <c r="M20" s="91"/>
      <c r="N20" s="56">
        <f t="shared" si="2"/>
      </c>
      <c r="O20" s="90"/>
      <c r="P20" s="90"/>
      <c r="Q20" s="91"/>
      <c r="R20" s="56">
        <f t="shared" si="3"/>
      </c>
      <c r="S20" s="90"/>
      <c r="T20" s="90"/>
      <c r="U20" s="91"/>
      <c r="V20" s="57">
        <f t="shared" si="4"/>
      </c>
      <c r="W20" s="104">
        <f t="shared" si="5"/>
        <v>0</v>
      </c>
      <c r="X20" s="105" t="str">
        <f>Meldender_Verein!$C$6</f>
        <v>Nördliches Ostwestfalen</v>
      </c>
      <c r="Y20" s="76"/>
      <c r="Z20" s="76"/>
      <c r="AA20" s="106"/>
      <c r="AB20" s="107"/>
    </row>
    <row r="21" spans="1:28" ht="12.75" customHeight="1">
      <c r="A21" s="117"/>
      <c r="B21" s="115">
        <f>Meldender_Verein!$C$4</f>
        <v>0</v>
      </c>
      <c r="C21" s="90"/>
      <c r="D21" s="90"/>
      <c r="E21" s="74"/>
      <c r="F21" s="57">
        <f t="shared" si="0"/>
      </c>
      <c r="G21" s="58"/>
      <c r="H21" s="58"/>
      <c r="I21" s="86"/>
      <c r="J21" s="56">
        <f t="shared" si="1"/>
      </c>
      <c r="K21" s="58"/>
      <c r="L21" s="58"/>
      <c r="M21" s="91"/>
      <c r="N21" s="56">
        <f t="shared" si="2"/>
      </c>
      <c r="O21" s="90"/>
      <c r="P21" s="90"/>
      <c r="Q21" s="91"/>
      <c r="R21" s="56">
        <f t="shared" si="3"/>
      </c>
      <c r="S21" s="90"/>
      <c r="T21" s="90"/>
      <c r="U21" s="91"/>
      <c r="V21" s="57">
        <f t="shared" si="4"/>
      </c>
      <c r="W21" s="104">
        <f t="shared" si="5"/>
        <v>0</v>
      </c>
      <c r="X21" s="105" t="str">
        <f>Meldender_Verein!$C$6</f>
        <v>Nördliches Ostwestfalen</v>
      </c>
      <c r="Y21" s="76"/>
      <c r="Z21" s="76"/>
      <c r="AA21" s="106"/>
      <c r="AB21" s="107"/>
    </row>
    <row r="22" spans="1:28" ht="12.75" customHeight="1">
      <c r="A22" s="117"/>
      <c r="B22" s="115">
        <f>Meldender_Verein!$C$4</f>
        <v>0</v>
      </c>
      <c r="C22" s="90"/>
      <c r="D22" s="90"/>
      <c r="E22" s="74"/>
      <c r="F22" s="57">
        <f t="shared" si="0"/>
      </c>
      <c r="G22" s="58"/>
      <c r="H22" s="58"/>
      <c r="I22" s="86"/>
      <c r="J22" s="56">
        <f t="shared" si="1"/>
      </c>
      <c r="K22" s="58"/>
      <c r="L22" s="58"/>
      <c r="M22" s="91"/>
      <c r="N22" s="56">
        <f t="shared" si="2"/>
      </c>
      <c r="O22" s="90"/>
      <c r="P22" s="90"/>
      <c r="Q22" s="91"/>
      <c r="R22" s="56">
        <f t="shared" si="3"/>
      </c>
      <c r="S22" s="90"/>
      <c r="T22" s="90"/>
      <c r="U22" s="91"/>
      <c r="V22" s="57">
        <f t="shared" si="4"/>
      </c>
      <c r="W22" s="104">
        <f t="shared" si="5"/>
        <v>0</v>
      </c>
      <c r="X22" s="105" t="str">
        <f>Meldender_Verein!$C$6</f>
        <v>Nördliches Ostwestfalen</v>
      </c>
      <c r="Y22" s="76"/>
      <c r="Z22" s="76"/>
      <c r="AA22" s="106"/>
      <c r="AB22" s="107"/>
    </row>
    <row r="23" spans="1:28" ht="12.75" customHeight="1">
      <c r="A23" s="117"/>
      <c r="B23" s="115">
        <f>Meldender_Verein!$C$4</f>
        <v>0</v>
      </c>
      <c r="C23" s="90"/>
      <c r="D23" s="90"/>
      <c r="E23" s="74"/>
      <c r="F23" s="57">
        <f t="shared" si="0"/>
      </c>
      <c r="G23" s="58"/>
      <c r="H23" s="58"/>
      <c r="I23" s="86"/>
      <c r="J23" s="56">
        <f t="shared" si="1"/>
      </c>
      <c r="K23" s="58"/>
      <c r="L23" s="58"/>
      <c r="M23" s="91"/>
      <c r="N23" s="56">
        <f t="shared" si="2"/>
      </c>
      <c r="O23" s="90"/>
      <c r="P23" s="90"/>
      <c r="Q23" s="91"/>
      <c r="R23" s="56">
        <f t="shared" si="3"/>
      </c>
      <c r="S23" s="90"/>
      <c r="T23" s="90"/>
      <c r="U23" s="91"/>
      <c r="V23" s="57">
        <f t="shared" si="4"/>
      </c>
      <c r="W23" s="104">
        <f t="shared" si="5"/>
        <v>0</v>
      </c>
      <c r="X23" s="105" t="str">
        <f>Meldender_Verein!$C$6</f>
        <v>Nördliches Ostwestfalen</v>
      </c>
      <c r="Y23" s="76"/>
      <c r="Z23" s="76"/>
      <c r="AA23" s="106"/>
      <c r="AB23" s="107"/>
    </row>
    <row r="24" spans="1:28" ht="12.75" customHeight="1">
      <c r="A24" s="117"/>
      <c r="B24" s="115">
        <f>Meldender_Verein!$C$4</f>
        <v>0</v>
      </c>
      <c r="C24" s="90"/>
      <c r="D24" s="90"/>
      <c r="E24" s="74"/>
      <c r="F24" s="57">
        <f t="shared" si="0"/>
      </c>
      <c r="G24" s="58"/>
      <c r="H24" s="58"/>
      <c r="I24" s="86"/>
      <c r="J24" s="56">
        <f t="shared" si="1"/>
      </c>
      <c r="K24" s="58"/>
      <c r="L24" s="58"/>
      <c r="M24" s="91"/>
      <c r="N24" s="56">
        <f t="shared" si="2"/>
      </c>
      <c r="O24" s="90"/>
      <c r="P24" s="90"/>
      <c r="Q24" s="91"/>
      <c r="R24" s="56">
        <f t="shared" si="3"/>
      </c>
      <c r="S24" s="90"/>
      <c r="T24" s="90"/>
      <c r="U24" s="91"/>
      <c r="V24" s="57">
        <f t="shared" si="4"/>
      </c>
      <c r="W24" s="104">
        <f t="shared" si="5"/>
        <v>0</v>
      </c>
      <c r="X24" s="105" t="str">
        <f>Meldender_Verein!$C$6</f>
        <v>Nördliches Ostwestfalen</v>
      </c>
      <c r="Y24" s="76"/>
      <c r="Z24" s="76"/>
      <c r="AA24" s="106"/>
      <c r="AB24" s="107"/>
    </row>
    <row r="25" spans="1:28" ht="12.75" customHeight="1">
      <c r="A25" s="117"/>
      <c r="B25" s="115">
        <f>Meldender_Verein!$C$4</f>
        <v>0</v>
      </c>
      <c r="C25" s="90"/>
      <c r="D25" s="90"/>
      <c r="E25" s="74"/>
      <c r="F25" s="57">
        <f t="shared" si="0"/>
      </c>
      <c r="G25" s="58"/>
      <c r="H25" s="58"/>
      <c r="I25" s="86"/>
      <c r="J25" s="56">
        <f t="shared" si="1"/>
      </c>
      <c r="K25" s="58"/>
      <c r="L25" s="58"/>
      <c r="M25" s="91"/>
      <c r="N25" s="56">
        <f t="shared" si="2"/>
      </c>
      <c r="O25" s="90"/>
      <c r="P25" s="90"/>
      <c r="Q25" s="91"/>
      <c r="R25" s="56">
        <f t="shared" si="3"/>
      </c>
      <c r="S25" s="90"/>
      <c r="T25" s="90"/>
      <c r="U25" s="91"/>
      <c r="V25" s="57">
        <f t="shared" si="4"/>
      </c>
      <c r="W25" s="104">
        <f t="shared" si="5"/>
        <v>0</v>
      </c>
      <c r="X25" s="105" t="str">
        <f>Meldender_Verein!$C$6</f>
        <v>Nördliches Ostwestfalen</v>
      </c>
      <c r="Y25" s="76"/>
      <c r="Z25" s="76"/>
      <c r="AA25" s="106"/>
      <c r="AB25" s="107"/>
    </row>
    <row r="26" spans="1:28" ht="12.75" customHeight="1">
      <c r="A26" s="117"/>
      <c r="B26" s="115">
        <f>Meldender_Verein!$C$4</f>
        <v>0</v>
      </c>
      <c r="C26" s="90"/>
      <c r="D26" s="90"/>
      <c r="E26" s="74"/>
      <c r="F26" s="57">
        <f t="shared" si="0"/>
      </c>
      <c r="G26" s="58"/>
      <c r="H26" s="58"/>
      <c r="I26" s="86"/>
      <c r="J26" s="56">
        <f t="shared" si="1"/>
      </c>
      <c r="K26" s="58"/>
      <c r="L26" s="58"/>
      <c r="M26" s="91"/>
      <c r="N26" s="56">
        <f t="shared" si="2"/>
      </c>
      <c r="O26" s="90"/>
      <c r="P26" s="90"/>
      <c r="Q26" s="91"/>
      <c r="R26" s="56">
        <f t="shared" si="3"/>
      </c>
      <c r="S26" s="90"/>
      <c r="T26" s="90"/>
      <c r="U26" s="91"/>
      <c r="V26" s="57">
        <f t="shared" si="4"/>
      </c>
      <c r="W26" s="104">
        <f t="shared" si="5"/>
        <v>0</v>
      </c>
      <c r="X26" s="105" t="str">
        <f>Meldender_Verein!$C$6</f>
        <v>Nördliches Ostwestfalen</v>
      </c>
      <c r="Y26" s="76"/>
      <c r="Z26" s="76"/>
      <c r="AA26" s="106"/>
      <c r="AB26" s="107"/>
    </row>
    <row r="27" spans="1:28" ht="12.75" customHeight="1">
      <c r="A27" s="117"/>
      <c r="B27" s="115">
        <f>Meldender_Verein!$C$4</f>
        <v>0</v>
      </c>
      <c r="C27" s="90"/>
      <c r="D27" s="90"/>
      <c r="E27" s="74"/>
      <c r="F27" s="57">
        <f t="shared" si="0"/>
      </c>
      <c r="G27" s="58"/>
      <c r="H27" s="58"/>
      <c r="I27" s="86"/>
      <c r="J27" s="56">
        <f t="shared" si="1"/>
      </c>
      <c r="K27" s="58"/>
      <c r="L27" s="58"/>
      <c r="M27" s="91"/>
      <c r="N27" s="56">
        <f t="shared" si="2"/>
      </c>
      <c r="O27" s="90"/>
      <c r="P27" s="90"/>
      <c r="Q27" s="91"/>
      <c r="R27" s="56">
        <f t="shared" si="3"/>
      </c>
      <c r="S27" s="90"/>
      <c r="T27" s="90"/>
      <c r="U27" s="91"/>
      <c r="V27" s="57">
        <f t="shared" si="4"/>
      </c>
      <c r="W27" s="104">
        <f t="shared" si="5"/>
        <v>0</v>
      </c>
      <c r="X27" s="105" t="str">
        <f>Meldender_Verein!$C$6</f>
        <v>Nördliches Ostwestfalen</v>
      </c>
      <c r="Y27" s="76"/>
      <c r="Z27" s="76"/>
      <c r="AA27" s="106"/>
      <c r="AB27" s="107"/>
    </row>
    <row r="28" spans="1:28" ht="12.75" customHeight="1">
      <c r="A28" s="117"/>
      <c r="B28" s="115">
        <f>Meldender_Verein!$C$4</f>
        <v>0</v>
      </c>
      <c r="C28" s="90"/>
      <c r="D28" s="90"/>
      <c r="E28" s="74"/>
      <c r="F28" s="57">
        <f t="shared" si="0"/>
      </c>
      <c r="G28" s="58"/>
      <c r="H28" s="58"/>
      <c r="I28" s="86"/>
      <c r="J28" s="56">
        <f t="shared" si="1"/>
      </c>
      <c r="K28" s="58"/>
      <c r="L28" s="58"/>
      <c r="M28" s="91"/>
      <c r="N28" s="56">
        <f t="shared" si="2"/>
      </c>
      <c r="O28" s="90"/>
      <c r="P28" s="90"/>
      <c r="Q28" s="91"/>
      <c r="R28" s="56">
        <f t="shared" si="3"/>
      </c>
      <c r="S28" s="90"/>
      <c r="T28" s="90"/>
      <c r="U28" s="91"/>
      <c r="V28" s="57">
        <f t="shared" si="4"/>
      </c>
      <c r="W28" s="104">
        <f t="shared" si="5"/>
        <v>0</v>
      </c>
      <c r="X28" s="105" t="str">
        <f>Meldender_Verein!$C$6</f>
        <v>Nördliches Ostwestfalen</v>
      </c>
      <c r="Y28" s="76"/>
      <c r="Z28" s="76"/>
      <c r="AA28" s="106"/>
      <c r="AB28" s="107"/>
    </row>
    <row r="29" spans="1:28" ht="12.75">
      <c r="A29" s="117"/>
      <c r="B29" s="115">
        <f>Meldender_Verein!$C$4</f>
        <v>0</v>
      </c>
      <c r="C29" s="90"/>
      <c r="D29" s="90"/>
      <c r="E29" s="74"/>
      <c r="F29" s="57">
        <f t="shared" si="0"/>
      </c>
      <c r="G29" s="58"/>
      <c r="H29" s="58"/>
      <c r="I29" s="86"/>
      <c r="J29" s="56">
        <f t="shared" si="1"/>
      </c>
      <c r="K29" s="58"/>
      <c r="L29" s="58"/>
      <c r="M29" s="91"/>
      <c r="N29" s="56">
        <f t="shared" si="2"/>
      </c>
      <c r="O29" s="90"/>
      <c r="P29" s="90"/>
      <c r="Q29" s="91"/>
      <c r="R29" s="56">
        <f t="shared" si="3"/>
      </c>
      <c r="S29" s="90"/>
      <c r="T29" s="90"/>
      <c r="U29" s="91"/>
      <c r="V29" s="57">
        <f t="shared" si="4"/>
      </c>
      <c r="W29" s="104">
        <f t="shared" si="5"/>
        <v>0</v>
      </c>
      <c r="X29" s="105" t="str">
        <f>Meldender_Verein!$C$6</f>
        <v>Nördliches Ostwestfalen</v>
      </c>
      <c r="Y29" s="76"/>
      <c r="Z29" s="76"/>
      <c r="AA29" s="106"/>
      <c r="AB29" s="107"/>
    </row>
    <row r="30" spans="1:28" ht="12.75">
      <c r="A30" s="117"/>
      <c r="B30" s="115">
        <f>Meldender_Verein!$C$4</f>
        <v>0</v>
      </c>
      <c r="C30" s="90"/>
      <c r="D30" s="90"/>
      <c r="E30" s="74"/>
      <c r="F30" s="57">
        <f t="shared" si="0"/>
      </c>
      <c r="G30" s="58"/>
      <c r="H30" s="58"/>
      <c r="I30" s="86"/>
      <c r="J30" s="56">
        <f t="shared" si="1"/>
      </c>
      <c r="K30" s="58"/>
      <c r="L30" s="58"/>
      <c r="M30" s="91"/>
      <c r="N30" s="56">
        <f t="shared" si="2"/>
      </c>
      <c r="O30" s="90"/>
      <c r="P30" s="90"/>
      <c r="Q30" s="91"/>
      <c r="R30" s="56">
        <f t="shared" si="3"/>
      </c>
      <c r="S30" s="90"/>
      <c r="T30" s="90"/>
      <c r="U30" s="91"/>
      <c r="V30" s="57">
        <f t="shared" si="4"/>
      </c>
      <c r="W30" s="104">
        <f t="shared" si="5"/>
        <v>0</v>
      </c>
      <c r="X30" s="105" t="str">
        <f>Meldender_Verein!$C$6</f>
        <v>Nördliches Ostwestfalen</v>
      </c>
      <c r="Y30" s="76"/>
      <c r="Z30" s="76"/>
      <c r="AA30" s="106"/>
      <c r="AB30" s="107"/>
    </row>
    <row r="31" spans="1:28" ht="12.75">
      <c r="A31" s="117"/>
      <c r="B31" s="115">
        <f>Meldender_Verein!$C$4</f>
        <v>0</v>
      </c>
      <c r="C31" s="90"/>
      <c r="D31" s="90"/>
      <c r="E31" s="74"/>
      <c r="F31" s="57">
        <f t="shared" si="0"/>
      </c>
      <c r="G31" s="58"/>
      <c r="H31" s="58"/>
      <c r="I31" s="86"/>
      <c r="J31" s="56">
        <f t="shared" si="1"/>
      </c>
      <c r="K31" s="58"/>
      <c r="L31" s="58"/>
      <c r="M31" s="91"/>
      <c r="N31" s="56">
        <f t="shared" si="2"/>
      </c>
      <c r="O31" s="90"/>
      <c r="P31" s="90"/>
      <c r="Q31" s="91"/>
      <c r="R31" s="56">
        <f t="shared" si="3"/>
      </c>
      <c r="S31" s="90"/>
      <c r="T31" s="90"/>
      <c r="U31" s="91"/>
      <c r="V31" s="57">
        <f t="shared" si="4"/>
      </c>
      <c r="W31" s="104">
        <f t="shared" si="5"/>
        <v>0</v>
      </c>
      <c r="X31" s="105" t="str">
        <f>Meldender_Verein!$C$6</f>
        <v>Nördliches Ostwestfalen</v>
      </c>
      <c r="Y31" s="76"/>
      <c r="Z31" s="76"/>
      <c r="AA31" s="106"/>
      <c r="AB31" s="107"/>
    </row>
    <row r="32" spans="1:28" ht="12.75">
      <c r="A32" s="117"/>
      <c r="B32" s="115">
        <f>Meldender_Verein!$C$4</f>
        <v>0</v>
      </c>
      <c r="C32" s="90"/>
      <c r="D32" s="90"/>
      <c r="E32" s="74"/>
      <c r="F32" s="57">
        <f t="shared" si="0"/>
      </c>
      <c r="G32" s="58"/>
      <c r="H32" s="58"/>
      <c r="I32" s="86"/>
      <c r="J32" s="56">
        <f t="shared" si="1"/>
      </c>
      <c r="K32" s="58"/>
      <c r="L32" s="58"/>
      <c r="M32" s="91"/>
      <c r="N32" s="56">
        <f t="shared" si="2"/>
      </c>
      <c r="O32" s="90"/>
      <c r="P32" s="90"/>
      <c r="Q32" s="91"/>
      <c r="R32" s="56">
        <f t="shared" si="3"/>
      </c>
      <c r="S32" s="90"/>
      <c r="T32" s="90"/>
      <c r="U32" s="91"/>
      <c r="V32" s="57">
        <f t="shared" si="4"/>
      </c>
      <c r="W32" s="104">
        <f t="shared" si="5"/>
        <v>0</v>
      </c>
      <c r="X32" s="105" t="str">
        <f>Meldender_Verein!$C$6</f>
        <v>Nördliches Ostwestfalen</v>
      </c>
      <c r="Y32" s="76"/>
      <c r="Z32" s="76"/>
      <c r="AA32" s="106"/>
      <c r="AB32" s="107"/>
    </row>
    <row r="33" spans="1:28" ht="12.75">
      <c r="A33" s="117"/>
      <c r="B33" s="115">
        <f>Meldender_Verein!$C$4</f>
        <v>0</v>
      </c>
      <c r="C33" s="90"/>
      <c r="D33" s="90"/>
      <c r="E33" s="74"/>
      <c r="F33" s="57">
        <f t="shared" si="0"/>
      </c>
      <c r="G33" s="58"/>
      <c r="H33" s="58"/>
      <c r="I33" s="86"/>
      <c r="J33" s="56">
        <f t="shared" si="1"/>
      </c>
      <c r="K33" s="58"/>
      <c r="L33" s="58"/>
      <c r="M33" s="91"/>
      <c r="N33" s="56">
        <f t="shared" si="2"/>
      </c>
      <c r="O33" s="90"/>
      <c r="P33" s="90"/>
      <c r="Q33" s="91"/>
      <c r="R33" s="56">
        <f t="shared" si="3"/>
      </c>
      <c r="S33" s="90"/>
      <c r="T33" s="90"/>
      <c r="U33" s="91"/>
      <c r="V33" s="57">
        <f t="shared" si="4"/>
      </c>
      <c r="W33" s="104">
        <f t="shared" si="5"/>
        <v>0</v>
      </c>
      <c r="X33" s="105" t="str">
        <f>Meldender_Verein!$C$6</f>
        <v>Nördliches Ostwestfalen</v>
      </c>
      <c r="Y33" s="76"/>
      <c r="Z33" s="76"/>
      <c r="AA33" s="106"/>
      <c r="AB33" s="107"/>
    </row>
    <row r="34" spans="1:28" ht="12.75">
      <c r="A34" s="117"/>
      <c r="B34" s="115">
        <f>Meldender_Verein!$C$4</f>
        <v>0</v>
      </c>
      <c r="C34" s="90"/>
      <c r="D34" s="90"/>
      <c r="E34" s="74"/>
      <c r="F34" s="57">
        <f t="shared" si="0"/>
      </c>
      <c r="G34" s="58"/>
      <c r="H34" s="58"/>
      <c r="I34" s="86"/>
      <c r="J34" s="56">
        <f t="shared" si="1"/>
      </c>
      <c r="K34" s="58"/>
      <c r="L34" s="58"/>
      <c r="M34" s="91"/>
      <c r="N34" s="56">
        <f t="shared" si="2"/>
      </c>
      <c r="O34" s="90"/>
      <c r="P34" s="90"/>
      <c r="Q34" s="91"/>
      <c r="R34" s="56">
        <f t="shared" si="3"/>
      </c>
      <c r="S34" s="90"/>
      <c r="T34" s="90"/>
      <c r="U34" s="91"/>
      <c r="V34" s="57">
        <f t="shared" si="4"/>
      </c>
      <c r="W34" s="104">
        <f t="shared" si="5"/>
        <v>0</v>
      </c>
      <c r="X34" s="105" t="str">
        <f>Meldender_Verein!$C$6</f>
        <v>Nördliches Ostwestfalen</v>
      </c>
      <c r="Y34" s="76"/>
      <c r="Z34" s="76"/>
      <c r="AA34" s="106"/>
      <c r="AB34" s="107"/>
    </row>
    <row r="35" spans="1:28" ht="12.75">
      <c r="A35" s="117"/>
      <c r="B35" s="115">
        <f>Meldender_Verein!$C$4</f>
        <v>0</v>
      </c>
      <c r="C35" s="90"/>
      <c r="D35" s="90"/>
      <c r="E35" s="74"/>
      <c r="F35" s="57">
        <f t="shared" si="0"/>
      </c>
      <c r="G35" s="58"/>
      <c r="H35" s="58"/>
      <c r="I35" s="86"/>
      <c r="J35" s="56">
        <f t="shared" si="1"/>
      </c>
      <c r="K35" s="58"/>
      <c r="L35" s="58"/>
      <c r="M35" s="91"/>
      <c r="N35" s="56">
        <f t="shared" si="2"/>
      </c>
      <c r="O35" s="90"/>
      <c r="P35" s="90"/>
      <c r="Q35" s="91"/>
      <c r="R35" s="56">
        <f t="shared" si="3"/>
      </c>
      <c r="S35" s="90"/>
      <c r="T35" s="90"/>
      <c r="U35" s="91"/>
      <c r="V35" s="57">
        <f t="shared" si="4"/>
      </c>
      <c r="W35" s="104">
        <f t="shared" si="5"/>
        <v>0</v>
      </c>
      <c r="X35" s="105" t="str">
        <f>Meldender_Verein!$C$6</f>
        <v>Nördliches Ostwestfalen</v>
      </c>
      <c r="Y35" s="76"/>
      <c r="Z35" s="76"/>
      <c r="AA35" s="106"/>
      <c r="AB35" s="107"/>
    </row>
    <row r="36" spans="1:28" ht="12.75">
      <c r="A36" s="117"/>
      <c r="B36" s="115">
        <f>Meldender_Verein!$C$4</f>
        <v>0</v>
      </c>
      <c r="C36" s="90"/>
      <c r="D36" s="90"/>
      <c r="E36" s="74"/>
      <c r="F36" s="57">
        <f t="shared" si="0"/>
      </c>
      <c r="G36" s="58"/>
      <c r="H36" s="58"/>
      <c r="I36" s="86"/>
      <c r="J36" s="56">
        <f t="shared" si="1"/>
      </c>
      <c r="K36" s="58"/>
      <c r="L36" s="58"/>
      <c r="M36" s="91"/>
      <c r="N36" s="56">
        <f t="shared" si="2"/>
      </c>
      <c r="O36" s="90"/>
      <c r="P36" s="90"/>
      <c r="Q36" s="91"/>
      <c r="R36" s="56">
        <f t="shared" si="3"/>
      </c>
      <c r="S36" s="90"/>
      <c r="T36" s="90"/>
      <c r="U36" s="91"/>
      <c r="V36" s="57">
        <f t="shared" si="4"/>
      </c>
      <c r="W36" s="104">
        <f t="shared" si="5"/>
        <v>0</v>
      </c>
      <c r="X36" s="105" t="str">
        <f>Meldender_Verein!$C$6</f>
        <v>Nördliches Ostwestfalen</v>
      </c>
      <c r="Y36" s="76"/>
      <c r="Z36" s="76"/>
      <c r="AA36" s="106"/>
      <c r="AB36" s="107"/>
    </row>
    <row r="37" spans="1:28" ht="12.75">
      <c r="A37" s="117"/>
      <c r="B37" s="115">
        <f>Meldender_Verein!$C$4</f>
        <v>0</v>
      </c>
      <c r="C37" s="90"/>
      <c r="D37" s="90"/>
      <c r="E37" s="74"/>
      <c r="F37" s="57">
        <f t="shared" si="0"/>
      </c>
      <c r="G37" s="58"/>
      <c r="H37" s="58"/>
      <c r="I37" s="86"/>
      <c r="J37" s="56">
        <f t="shared" si="1"/>
      </c>
      <c r="K37" s="58"/>
      <c r="L37" s="58"/>
      <c r="M37" s="91"/>
      <c r="N37" s="56">
        <f t="shared" si="2"/>
      </c>
      <c r="O37" s="90"/>
      <c r="P37" s="90"/>
      <c r="Q37" s="91"/>
      <c r="R37" s="56">
        <f t="shared" si="3"/>
      </c>
      <c r="S37" s="90"/>
      <c r="T37" s="90"/>
      <c r="U37" s="91"/>
      <c r="V37" s="57">
        <f t="shared" si="4"/>
      </c>
      <c r="W37" s="104">
        <f t="shared" si="5"/>
        <v>0</v>
      </c>
      <c r="X37" s="105" t="str">
        <f>Meldender_Verein!$C$6</f>
        <v>Nördliches Ostwestfalen</v>
      </c>
      <c r="Y37" s="76"/>
      <c r="Z37" s="76"/>
      <c r="AA37" s="106"/>
      <c r="AB37" s="107"/>
    </row>
    <row r="38" spans="1:28" ht="12.75">
      <c r="A38" s="117"/>
      <c r="B38" s="115">
        <f>Meldender_Verein!$C$4</f>
        <v>0</v>
      </c>
      <c r="C38" s="90"/>
      <c r="D38" s="90"/>
      <c r="E38" s="74"/>
      <c r="F38" s="57">
        <f t="shared" si="0"/>
      </c>
      <c r="G38" s="58"/>
      <c r="H38" s="58"/>
      <c r="I38" s="86"/>
      <c r="J38" s="56">
        <f t="shared" si="1"/>
      </c>
      <c r="K38" s="58"/>
      <c r="L38" s="58"/>
      <c r="M38" s="91"/>
      <c r="N38" s="56">
        <f t="shared" si="2"/>
      </c>
      <c r="O38" s="90"/>
      <c r="P38" s="90"/>
      <c r="Q38" s="91"/>
      <c r="R38" s="56">
        <f t="shared" si="3"/>
      </c>
      <c r="S38" s="90"/>
      <c r="T38" s="90"/>
      <c r="U38" s="91"/>
      <c r="V38" s="57">
        <f t="shared" si="4"/>
      </c>
      <c r="W38" s="104">
        <f t="shared" si="5"/>
        <v>0</v>
      </c>
      <c r="X38" s="105" t="str">
        <f>Meldender_Verein!$C$6</f>
        <v>Nördliches Ostwestfalen</v>
      </c>
      <c r="Y38" s="76"/>
      <c r="Z38" s="76"/>
      <c r="AA38" s="106"/>
      <c r="AB38" s="107"/>
    </row>
    <row r="39" spans="1:28" ht="12.75">
      <c r="A39" s="117"/>
      <c r="B39" s="115">
        <f>Meldender_Verein!$C$4</f>
        <v>0</v>
      </c>
      <c r="C39" s="90"/>
      <c r="D39" s="90"/>
      <c r="E39" s="74"/>
      <c r="F39" s="57">
        <f t="shared" si="0"/>
      </c>
      <c r="G39" s="58"/>
      <c r="H39" s="58"/>
      <c r="I39" s="86"/>
      <c r="J39" s="56">
        <f t="shared" si="1"/>
      </c>
      <c r="K39" s="58"/>
      <c r="L39" s="58"/>
      <c r="M39" s="91"/>
      <c r="N39" s="56">
        <f t="shared" si="2"/>
      </c>
      <c r="O39" s="90"/>
      <c r="P39" s="90"/>
      <c r="Q39" s="91"/>
      <c r="R39" s="56">
        <f t="shared" si="3"/>
      </c>
      <c r="S39" s="90"/>
      <c r="T39" s="90"/>
      <c r="U39" s="91"/>
      <c r="V39" s="57">
        <f t="shared" si="4"/>
      </c>
      <c r="W39" s="104">
        <f t="shared" si="5"/>
        <v>0</v>
      </c>
      <c r="X39" s="105" t="str">
        <f>Meldender_Verein!$C$6</f>
        <v>Nördliches Ostwestfalen</v>
      </c>
      <c r="Y39" s="76"/>
      <c r="Z39" s="76"/>
      <c r="AA39" s="106"/>
      <c r="AB39" s="107"/>
    </row>
    <row r="40" spans="1:28" ht="12.75">
      <c r="A40" s="117"/>
      <c r="B40" s="115">
        <f>Meldender_Verein!$C$4</f>
        <v>0</v>
      </c>
      <c r="C40" s="90"/>
      <c r="D40" s="90"/>
      <c r="E40" s="74"/>
      <c r="F40" s="57">
        <f t="shared" si="0"/>
      </c>
      <c r="G40" s="58"/>
      <c r="H40" s="58"/>
      <c r="I40" s="86"/>
      <c r="J40" s="56">
        <f t="shared" si="1"/>
      </c>
      <c r="K40" s="58"/>
      <c r="L40" s="58"/>
      <c r="M40" s="91"/>
      <c r="N40" s="56">
        <f t="shared" si="2"/>
      </c>
      <c r="O40" s="90"/>
      <c r="P40" s="90"/>
      <c r="Q40" s="91"/>
      <c r="R40" s="56">
        <f t="shared" si="3"/>
      </c>
      <c r="S40" s="90"/>
      <c r="T40" s="90"/>
      <c r="U40" s="91"/>
      <c r="V40" s="57">
        <f t="shared" si="4"/>
      </c>
      <c r="W40" s="104">
        <f t="shared" si="5"/>
        <v>0</v>
      </c>
      <c r="X40" s="105" t="str">
        <f>Meldender_Verein!$C$6</f>
        <v>Nördliches Ostwestfalen</v>
      </c>
      <c r="Y40" s="76"/>
      <c r="Z40" s="76"/>
      <c r="AA40" s="106"/>
      <c r="AB40" s="107"/>
    </row>
    <row r="41" spans="1:28" ht="13.5" thickBot="1">
      <c r="A41" s="117"/>
      <c r="B41" s="116">
        <f>Meldender_Verein!$C$4</f>
        <v>0</v>
      </c>
      <c r="C41" s="92"/>
      <c r="D41" s="92"/>
      <c r="E41" s="75"/>
      <c r="F41" s="59">
        <f t="shared" si="0"/>
      </c>
      <c r="G41" s="60"/>
      <c r="H41" s="60"/>
      <c r="I41" s="87"/>
      <c r="J41" s="61">
        <f t="shared" si="1"/>
      </c>
      <c r="K41" s="60"/>
      <c r="L41" s="60"/>
      <c r="M41" s="93"/>
      <c r="N41" s="61">
        <f t="shared" si="2"/>
      </c>
      <c r="O41" s="92"/>
      <c r="P41" s="92"/>
      <c r="Q41" s="93"/>
      <c r="R41" s="61">
        <f t="shared" si="3"/>
      </c>
      <c r="S41" s="92"/>
      <c r="T41" s="92"/>
      <c r="U41" s="93"/>
      <c r="V41" s="59">
        <f t="shared" si="4"/>
      </c>
      <c r="W41" s="108">
        <f t="shared" si="5"/>
        <v>0</v>
      </c>
      <c r="X41" s="109" t="str">
        <f>Meldender_Verein!C6</f>
        <v>Nördliches Ostwestfalen</v>
      </c>
      <c r="Y41" s="77"/>
      <c r="Z41" s="77"/>
      <c r="AA41" s="110"/>
      <c r="AB41" s="111"/>
    </row>
    <row r="42" spans="15:17" ht="12.75">
      <c r="O42" s="73"/>
      <c r="P42" s="73"/>
      <c r="Q42" s="73"/>
    </row>
  </sheetData>
  <sheetProtection password="C58F" sheet="1"/>
  <mergeCells count="1">
    <mergeCell ref="C15:V15"/>
  </mergeCells>
  <dataValidations count="2">
    <dataValidation type="list" allowBlank="1" showInputMessage="1" showErrorMessage="1" sqref="F18:F41 R18:R41 J18:J41 N18:N41 V18:V41 Z18:Z41">
      <formula1>Anhang!$I$4:$J$4</formula1>
    </dataValidation>
    <dataValidation type="list" allowBlank="1" showInputMessage="1" showErrorMessage="1" sqref="Y18:Y41">
      <formula1>Anhang!$I$25:$I$31</formula1>
    </dataValidation>
  </dataValidations>
  <printOptions/>
  <pageMargins left="0.3937007874015748" right="0.3937007874015748" top="0.1968503937007874" bottom="0.3937007874015748" header="0" footer="0.11811023622047245"/>
  <pageSetup fitToHeight="1" fitToWidth="1" horizontalDpi="300" verticalDpi="300" orientation="landscape" paperSize="9" scale="92" r:id="rId1"/>
  <headerFooter alignWithMargins="0">
    <oddFooter>&amp;CSeite &amp;P von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90" zoomScaleNormal="90" zoomScalePageLayoutView="0" workbookViewId="0" topLeftCell="A1">
      <selection activeCell="F21" sqref="F21"/>
    </sheetView>
  </sheetViews>
  <sheetFormatPr defaultColWidth="11.57421875" defaultRowHeight="12.75"/>
  <cols>
    <col min="1" max="2" width="15.7109375" style="6" customWidth="1"/>
    <col min="3" max="3" width="20.28125" style="6" customWidth="1"/>
    <col min="4" max="4" width="14.421875" style="6" customWidth="1"/>
    <col min="5" max="5" width="13.00390625" style="6" customWidth="1"/>
    <col min="6" max="6" width="22.421875" style="6" customWidth="1"/>
    <col min="7" max="16384" width="11.57421875" style="6" customWidth="1"/>
  </cols>
  <sheetData>
    <row r="1" spans="1:6" ht="23.25">
      <c r="A1" s="5" t="str">
        <f>Meldender_Verein!A1</f>
        <v>Bezirkssmeisterschaften 2019</v>
      </c>
      <c r="F1" s="14" t="str">
        <f>Meldender_Verein!E1</f>
        <v>Hallenbad Sennestadt
23.03.2019</v>
      </c>
    </row>
    <row r="2" spans="1:6" ht="12.75">
      <c r="A2" s="50" t="str">
        <f>IF(Meldender_Verein!C4=0,"Reiterkarte Meldender Verein - Ortsgruppe eintragen !","")</f>
        <v>Reiterkarte Meldender Verein - Ortsgruppe eintragen !</v>
      </c>
      <c r="C2" s="7"/>
      <c r="D2" s="9" t="s">
        <v>29</v>
      </c>
      <c r="E2" s="10"/>
      <c r="F2" s="47"/>
    </row>
    <row r="3" spans="1:6" ht="12.75">
      <c r="A3" s="50" t="str">
        <f>IF(Meldender_Verein!C5=0,"Reiterkarte Meldender Verein - EDV-Nr. eintragen !","")</f>
        <v>Reiterkarte Meldender Verein - EDV-Nr. eintragen !</v>
      </c>
      <c r="D3" s="41"/>
      <c r="E3" s="42"/>
      <c r="F3" s="43"/>
    </row>
    <row r="4" spans="1:6" ht="12.75">
      <c r="A4" s="6" t="s">
        <v>17</v>
      </c>
      <c r="B4" s="6">
        <f>IF(Meldender_Verein!C4="","",Meldender_Verein!C4)</f>
      </c>
      <c r="D4" s="41"/>
      <c r="E4" s="42"/>
      <c r="F4" s="43"/>
    </row>
    <row r="5" spans="1:6" ht="12.75">
      <c r="A5" s="6" t="s">
        <v>18</v>
      </c>
      <c r="B5" s="6">
        <f>IF(Meldender_Verein!C5="","",Meldender_Verein!C5)</f>
      </c>
      <c r="D5" s="41"/>
      <c r="E5" s="42"/>
      <c r="F5" s="43"/>
    </row>
    <row r="6" spans="1:6" ht="12.75">
      <c r="A6" s="6" t="s">
        <v>2</v>
      </c>
      <c r="B6" s="6" t="str">
        <f>IF(Meldender_Verein!C6="","",Meldender_Verein!C6)</f>
        <v>Nördliches Ostwestfalen</v>
      </c>
      <c r="D6" s="41"/>
      <c r="E6" s="42"/>
      <c r="F6" s="43"/>
    </row>
    <row r="7" spans="1:6" ht="12.75">
      <c r="A7" s="6" t="s">
        <v>4</v>
      </c>
      <c r="B7" s="6" t="str">
        <f>IF(Meldender_Verein!C7="","",Meldender_Verein!C7)</f>
        <v>Westfalen</v>
      </c>
      <c r="D7" s="41"/>
      <c r="E7" s="42"/>
      <c r="F7" s="43"/>
    </row>
    <row r="8" spans="4:6" ht="12.75">
      <c r="D8" s="44"/>
      <c r="E8" s="45"/>
      <c r="F8" s="46"/>
    </row>
    <row r="9" ht="12.75">
      <c r="A9" s="8" t="s">
        <v>15</v>
      </c>
    </row>
    <row r="10" ht="12.75">
      <c r="A10" s="8" t="s">
        <v>119</v>
      </c>
    </row>
    <row r="11" ht="12.75">
      <c r="A11" s="8" t="s">
        <v>71</v>
      </c>
    </row>
    <row r="12" ht="12.75">
      <c r="A12" s="8" t="s">
        <v>120</v>
      </c>
    </row>
    <row r="13" ht="12.75">
      <c r="A13" s="8" t="s">
        <v>73</v>
      </c>
    </row>
    <row r="14" ht="12.75">
      <c r="A14" s="8" t="s">
        <v>72</v>
      </c>
    </row>
    <row r="15" ht="12.75">
      <c r="A15" s="8" t="s">
        <v>160</v>
      </c>
    </row>
    <row r="16" ht="12.75">
      <c r="A16" s="8" t="s">
        <v>161</v>
      </c>
    </row>
    <row r="17" ht="12.75">
      <c r="A17" s="8"/>
    </row>
    <row r="18" ht="13.5" thickBot="1"/>
    <row r="19" spans="1:6" s="16" customFormat="1" ht="12.75" customHeight="1">
      <c r="A19" s="21" t="s">
        <v>32</v>
      </c>
      <c r="B19" s="22"/>
      <c r="C19" s="22"/>
      <c r="D19" s="22"/>
      <c r="E19" s="22"/>
      <c r="F19" s="23"/>
    </row>
    <row r="20" spans="1:6" s="16" customFormat="1" ht="12.75" customHeight="1">
      <c r="A20" s="19" t="s">
        <v>23</v>
      </c>
      <c r="B20" s="10" t="s">
        <v>24</v>
      </c>
      <c r="C20" s="10" t="s">
        <v>25</v>
      </c>
      <c r="D20" s="10" t="s">
        <v>30</v>
      </c>
      <c r="E20" s="10" t="s">
        <v>31</v>
      </c>
      <c r="F20" s="49" t="s">
        <v>70</v>
      </c>
    </row>
    <row r="21" spans="1:6" ht="12.75" customHeight="1">
      <c r="A21" s="33"/>
      <c r="B21" s="34"/>
      <c r="C21" s="18">
        <f>IF(A21="","",$B$4)</f>
      </c>
      <c r="D21" s="34"/>
      <c r="E21" s="34"/>
      <c r="F21" s="119" t="s">
        <v>159</v>
      </c>
    </row>
    <row r="22" spans="1:6" ht="12.75" customHeight="1">
      <c r="A22" s="35"/>
      <c r="B22" s="32"/>
      <c r="C22" s="17">
        <f>IF(A22="","",$B$4)</f>
      </c>
      <c r="D22" s="32"/>
      <c r="E22" s="32"/>
      <c r="F22" s="37" t="s">
        <v>28</v>
      </c>
    </row>
    <row r="23" spans="1:6" ht="12.75" customHeight="1">
      <c r="A23" s="35"/>
      <c r="B23" s="32"/>
      <c r="C23" s="17">
        <f aca="true" t="shared" si="0" ref="C23:C30">IF(A23="","",$B$4)</f>
      </c>
      <c r="D23" s="32"/>
      <c r="E23" s="32"/>
      <c r="F23" s="37" t="s">
        <v>28</v>
      </c>
    </row>
    <row r="24" spans="1:6" ht="12.75" customHeight="1">
      <c r="A24" s="35"/>
      <c r="B24" s="32"/>
      <c r="C24" s="17">
        <f t="shared" si="0"/>
      </c>
      <c r="D24" s="32"/>
      <c r="E24" s="32"/>
      <c r="F24" s="37" t="s">
        <v>28</v>
      </c>
    </row>
    <row r="25" spans="1:6" ht="12.75" customHeight="1">
      <c r="A25" s="35"/>
      <c r="B25" s="32"/>
      <c r="C25" s="17">
        <f t="shared" si="0"/>
      </c>
      <c r="D25" s="32"/>
      <c r="E25" s="32"/>
      <c r="F25" s="37" t="s">
        <v>28</v>
      </c>
    </row>
    <row r="26" spans="1:6" ht="12.75" customHeight="1">
      <c r="A26" s="35"/>
      <c r="B26" s="32"/>
      <c r="C26" s="17">
        <f t="shared" si="0"/>
      </c>
      <c r="D26" s="32"/>
      <c r="E26" s="32"/>
      <c r="F26" s="37" t="s">
        <v>28</v>
      </c>
    </row>
    <row r="27" spans="1:6" ht="12.75" customHeight="1">
      <c r="A27" s="35"/>
      <c r="B27" s="32"/>
      <c r="C27" s="17">
        <f t="shared" si="0"/>
      </c>
      <c r="D27" s="32"/>
      <c r="E27" s="32"/>
      <c r="F27" s="37" t="s">
        <v>28</v>
      </c>
    </row>
    <row r="28" spans="1:6" ht="12.75" customHeight="1">
      <c r="A28" s="35"/>
      <c r="B28" s="32"/>
      <c r="C28" s="17">
        <f t="shared" si="0"/>
      </c>
      <c r="D28" s="32"/>
      <c r="E28" s="32"/>
      <c r="F28" s="37" t="s">
        <v>28</v>
      </c>
    </row>
    <row r="29" spans="1:6" ht="12.75" customHeight="1">
      <c r="A29" s="35"/>
      <c r="B29" s="32"/>
      <c r="C29" s="17">
        <f t="shared" si="0"/>
      </c>
      <c r="D29" s="32"/>
      <c r="E29" s="32"/>
      <c r="F29" s="37" t="s">
        <v>28</v>
      </c>
    </row>
    <row r="30" spans="1:6" ht="12.75" customHeight="1">
      <c r="A30" s="35"/>
      <c r="B30" s="32"/>
      <c r="C30" s="17">
        <f t="shared" si="0"/>
      </c>
      <c r="D30" s="32"/>
      <c r="E30" s="32"/>
      <c r="F30" s="37" t="s">
        <v>28</v>
      </c>
    </row>
    <row r="31" spans="1:6" ht="13.5" thickBot="1">
      <c r="A31" s="38"/>
      <c r="B31" s="39"/>
      <c r="C31" s="20">
        <f>IF(A31="","",$B$4)</f>
      </c>
      <c r="D31" s="36"/>
      <c r="E31" s="36"/>
      <c r="F31" s="40"/>
    </row>
  </sheetData>
  <sheetProtection password="C58F" sheet="1"/>
  <printOptions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89" r:id="rId1"/>
  <headerFooter alignWithMargins="0">
    <oddFooter>&amp;CSeite &amp;P von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27" zoomScalePageLayoutView="0" workbookViewId="0" topLeftCell="A1">
      <selection activeCell="A25" sqref="A25"/>
    </sheetView>
  </sheetViews>
  <sheetFormatPr defaultColWidth="11.421875" defaultRowHeight="12.75"/>
  <cols>
    <col min="1" max="1" width="8.00390625" style="26" bestFit="1" customWidth="1"/>
    <col min="2" max="2" width="2.7109375" style="0" customWidth="1"/>
    <col min="3" max="3" width="22.7109375" style="26" bestFit="1" customWidth="1"/>
    <col min="4" max="4" width="2.7109375" style="0" customWidth="1"/>
    <col min="5" max="5" width="8.421875" style="26" bestFit="1" customWidth="1"/>
    <col min="6" max="16384" width="11.421875" style="26" customWidth="1"/>
  </cols>
  <sheetData>
    <row r="1" spans="1:9" ht="18">
      <c r="A1" s="31" t="s">
        <v>64</v>
      </c>
      <c r="I1" s="31" t="s">
        <v>116</v>
      </c>
    </row>
    <row r="2" spans="1:9" ht="15.75">
      <c r="A2" s="30" t="s">
        <v>65</v>
      </c>
      <c r="I2" s="53" t="s">
        <v>117</v>
      </c>
    </row>
    <row r="4" spans="1:10" ht="12.75" customHeight="1">
      <c r="A4" s="27" t="s">
        <v>61</v>
      </c>
      <c r="C4" s="25" t="s">
        <v>33</v>
      </c>
      <c r="E4" s="27" t="s">
        <v>62</v>
      </c>
      <c r="I4" s="53" t="s">
        <v>115</v>
      </c>
      <c r="J4" s="53" t="s">
        <v>118</v>
      </c>
    </row>
    <row r="5" spans="1:5" ht="13.5" customHeight="1">
      <c r="A5" s="27"/>
      <c r="C5" s="27"/>
      <c r="E5" s="27"/>
    </row>
    <row r="6" spans="1:5" ht="13.5" customHeight="1">
      <c r="A6" s="27">
        <v>1303000</v>
      </c>
      <c r="C6" s="29" t="s">
        <v>63</v>
      </c>
      <c r="E6" s="28" t="s">
        <v>34</v>
      </c>
    </row>
    <row r="7" spans="1:5" ht="13.5" customHeight="1">
      <c r="A7" s="27">
        <v>1303002</v>
      </c>
      <c r="C7" s="27" t="s">
        <v>35</v>
      </c>
      <c r="E7" s="27" t="s">
        <v>36</v>
      </c>
    </row>
    <row r="8" spans="1:5" ht="13.5" customHeight="1">
      <c r="A8" s="27">
        <v>1303003</v>
      </c>
      <c r="C8" s="27" t="s">
        <v>37</v>
      </c>
      <c r="E8" s="27" t="s">
        <v>38</v>
      </c>
    </row>
    <row r="9" spans="1:5" ht="13.5" customHeight="1">
      <c r="A9" s="27">
        <v>1303005</v>
      </c>
      <c r="C9" s="27" t="s">
        <v>39</v>
      </c>
      <c r="E9" s="27" t="s">
        <v>40</v>
      </c>
    </row>
    <row r="10" spans="1:5" ht="13.5" customHeight="1">
      <c r="A10" s="27">
        <v>1303007</v>
      </c>
      <c r="C10" s="27" t="s">
        <v>41</v>
      </c>
      <c r="E10" s="27" t="s">
        <v>42</v>
      </c>
    </row>
    <row r="11" spans="1:5" ht="13.5" customHeight="1">
      <c r="A11" s="27">
        <v>1303008</v>
      </c>
      <c r="C11" s="27" t="s">
        <v>43</v>
      </c>
      <c r="E11" s="27" t="s">
        <v>44</v>
      </c>
    </row>
    <row r="12" spans="1:5" ht="13.5" customHeight="1">
      <c r="A12" s="27">
        <v>1303009</v>
      </c>
      <c r="C12" s="27" t="s">
        <v>45</v>
      </c>
      <c r="E12" s="27" t="s">
        <v>46</v>
      </c>
    </row>
    <row r="13" spans="1:5" ht="13.5" customHeight="1">
      <c r="A13" s="27">
        <v>1303010</v>
      </c>
      <c r="C13" s="27" t="s">
        <v>47</v>
      </c>
      <c r="E13" s="27" t="s">
        <v>48</v>
      </c>
    </row>
    <row r="14" spans="1:5" ht="13.5" customHeight="1">
      <c r="A14" s="27">
        <v>1303011</v>
      </c>
      <c r="C14" s="27" t="s">
        <v>49</v>
      </c>
      <c r="E14" s="27" t="s">
        <v>50</v>
      </c>
    </row>
    <row r="15" spans="1:5" ht="13.5" customHeight="1">
      <c r="A15" s="27">
        <v>1303016</v>
      </c>
      <c r="C15" s="27" t="s">
        <v>51</v>
      </c>
      <c r="E15" s="27" t="s">
        <v>52</v>
      </c>
    </row>
    <row r="16" spans="1:5" ht="13.5" customHeight="1">
      <c r="A16" s="27">
        <v>1303017</v>
      </c>
      <c r="C16" s="27" t="s">
        <v>53</v>
      </c>
      <c r="E16" s="27" t="s">
        <v>54</v>
      </c>
    </row>
    <row r="17" spans="1:5" ht="13.5" customHeight="1">
      <c r="A17" s="27">
        <v>1303019</v>
      </c>
      <c r="C17" s="27" t="s">
        <v>55</v>
      </c>
      <c r="E17" s="27" t="s">
        <v>56</v>
      </c>
    </row>
    <row r="18" spans="1:5" ht="13.5" customHeight="1">
      <c r="A18" s="27">
        <v>1303022</v>
      </c>
      <c r="C18" s="27" t="s">
        <v>57</v>
      </c>
      <c r="E18" s="27" t="s">
        <v>58</v>
      </c>
    </row>
    <row r="19" spans="1:5" ht="13.5" customHeight="1">
      <c r="A19" s="27">
        <v>1303023</v>
      </c>
      <c r="C19" s="27" t="s">
        <v>59</v>
      </c>
      <c r="E19" s="27" t="s">
        <v>60</v>
      </c>
    </row>
    <row r="21" spans="1:10" ht="18">
      <c r="A21" s="31" t="s">
        <v>96</v>
      </c>
      <c r="I21" s="31" t="s">
        <v>108</v>
      </c>
      <c r="J21"/>
    </row>
    <row r="22" spans="1:10" ht="15.75">
      <c r="A22" s="30" t="s">
        <v>77</v>
      </c>
      <c r="I22" s="30" t="s">
        <v>77</v>
      </c>
      <c r="J22"/>
    </row>
    <row r="23" ht="12.75">
      <c r="J23"/>
    </row>
    <row r="24" spans="1:11" ht="12.75">
      <c r="A24" s="54" t="s">
        <v>76</v>
      </c>
      <c r="B24" s="55"/>
      <c r="C24" s="54" t="s">
        <v>16</v>
      </c>
      <c r="I24" s="54" t="s">
        <v>76</v>
      </c>
      <c r="J24" s="55"/>
      <c r="K24" s="54" t="s">
        <v>16</v>
      </c>
    </row>
    <row r="25" spans="1:11" ht="12.75">
      <c r="A25" s="53" t="s">
        <v>83</v>
      </c>
      <c r="C25" s="53" t="s">
        <v>78</v>
      </c>
      <c r="I25" s="53" t="s">
        <v>83</v>
      </c>
      <c r="J25"/>
      <c r="K25" s="53" t="s">
        <v>78</v>
      </c>
    </row>
    <row r="26" spans="1:11" ht="12.75">
      <c r="A26" s="53" t="s">
        <v>84</v>
      </c>
      <c r="C26" s="53" t="s">
        <v>79</v>
      </c>
      <c r="I26" s="53" t="s">
        <v>84</v>
      </c>
      <c r="J26"/>
      <c r="K26" s="53" t="s">
        <v>79</v>
      </c>
    </row>
    <row r="27" spans="1:11" ht="12.75">
      <c r="A27" s="53" t="s">
        <v>85</v>
      </c>
      <c r="C27" s="53" t="s">
        <v>80</v>
      </c>
      <c r="I27" s="53" t="s">
        <v>85</v>
      </c>
      <c r="J27"/>
      <c r="K27" s="53" t="s">
        <v>80</v>
      </c>
    </row>
    <row r="28" spans="1:11" ht="12.75">
      <c r="A28" s="53" t="s">
        <v>86</v>
      </c>
      <c r="C28" s="53" t="s">
        <v>94</v>
      </c>
      <c r="I28" s="53" t="s">
        <v>86</v>
      </c>
      <c r="J28"/>
      <c r="K28" s="53" t="s">
        <v>94</v>
      </c>
    </row>
    <row r="29" spans="1:11" ht="12.75">
      <c r="A29" s="53" t="s">
        <v>87</v>
      </c>
      <c r="C29" s="53" t="s">
        <v>95</v>
      </c>
      <c r="I29" s="53" t="s">
        <v>87</v>
      </c>
      <c r="J29"/>
      <c r="K29" s="53" t="s">
        <v>95</v>
      </c>
    </row>
    <row r="30" spans="1:11" ht="12.75">
      <c r="A30" s="53" t="s">
        <v>81</v>
      </c>
      <c r="C30" s="26" t="s">
        <v>107</v>
      </c>
      <c r="I30" s="53" t="s">
        <v>81</v>
      </c>
      <c r="J30"/>
      <c r="K30" s="26" t="s">
        <v>107</v>
      </c>
    </row>
    <row r="31" spans="1:11" ht="12.75">
      <c r="A31" s="53" t="s">
        <v>88</v>
      </c>
      <c r="C31" s="26" t="s">
        <v>97</v>
      </c>
      <c r="I31" s="53" t="s">
        <v>109</v>
      </c>
      <c r="K31" s="53" t="s">
        <v>110</v>
      </c>
    </row>
    <row r="32" spans="1:9" ht="12.75">
      <c r="A32" s="53" t="s">
        <v>89</v>
      </c>
      <c r="C32" s="26" t="s">
        <v>98</v>
      </c>
      <c r="I32" s="53" t="s">
        <v>111</v>
      </c>
    </row>
    <row r="33" spans="1:9" ht="12.75">
      <c r="A33" s="53" t="s">
        <v>90</v>
      </c>
      <c r="C33" s="26" t="s">
        <v>99</v>
      </c>
      <c r="I33" s="53" t="s">
        <v>112</v>
      </c>
    </row>
    <row r="34" spans="1:9" ht="12.75">
      <c r="A34" s="53" t="s">
        <v>91</v>
      </c>
      <c r="C34" s="26" t="s">
        <v>100</v>
      </c>
      <c r="I34" s="53" t="s">
        <v>113</v>
      </c>
    </row>
    <row r="35" spans="1:9" ht="12.75">
      <c r="A35" s="53" t="s">
        <v>92</v>
      </c>
      <c r="C35" s="26" t="s">
        <v>101</v>
      </c>
      <c r="I35" s="53" t="s">
        <v>114</v>
      </c>
    </row>
    <row r="36" spans="1:3" ht="12.75">
      <c r="A36" s="53" t="s">
        <v>93</v>
      </c>
      <c r="C36" s="26" t="s">
        <v>102</v>
      </c>
    </row>
    <row r="37" spans="1:3" ht="12.75">
      <c r="A37" s="53" t="s">
        <v>103</v>
      </c>
      <c r="C37" s="26" t="s">
        <v>104</v>
      </c>
    </row>
    <row r="38" ht="12.75">
      <c r="A38" s="26" t="s">
        <v>105</v>
      </c>
    </row>
    <row r="39" ht="12.75">
      <c r="A39" s="26" t="s">
        <v>106</v>
      </c>
    </row>
  </sheetData>
  <sheetProtection password="C58F" sheet="1"/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2.75"/>
  <sheetData>
    <row r="1" ht="12.75">
      <c r="A1" s="52"/>
    </row>
    <row r="2" ht="12.75">
      <c r="A2" s="52"/>
    </row>
    <row r="3" ht="12.75">
      <c r="A3" s="5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</cp:lastModifiedBy>
  <cp:lastPrinted>2018-12-29T13:45:00Z</cp:lastPrinted>
  <dcterms:created xsi:type="dcterms:W3CDTF">1999-09-21T18:32:37Z</dcterms:created>
  <dcterms:modified xsi:type="dcterms:W3CDTF">2018-12-30T14:24:28Z</dcterms:modified>
  <cp:category/>
  <cp:version/>
  <cp:contentType/>
  <cp:contentStatus/>
</cp:coreProperties>
</file>